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mintic-my.sharepoint.com/personal/etoloza_mintic_gov_co/Documents/Documentos/Ciudades Inteligentes/Apoyo implementacion y seguimiento MMMCTI/Revision herramientas/Herramientas/Version Final/"/>
    </mc:Choice>
  </mc:AlternateContent>
  <xr:revisionPtr revIDLastSave="1871" documentId="8_{B9DC2A84-8B70-4F5B-9B94-16054EA6309E}" xr6:coauthVersionLast="47" xr6:coauthVersionMax="47" xr10:uidLastSave="{632987D6-8C7E-4EFF-85C9-49AB6BAC1DDB}"/>
  <bookViews>
    <workbookView xWindow="-120" yWindow="-120" windowWidth="20730" windowHeight="11040" xr2:uid="{A0EFE488-5DB5-4ACF-90AB-B7B6B968FD62}"/>
  </bookViews>
  <sheets>
    <sheet name="Instrumento Resultados" sheetId="1" r:id="rId1"/>
    <sheet name="Gráfico Medición" sheetId="3" r:id="rId2"/>
    <sheet name="Hoja2" sheetId="2" state="hidden" r:id="rId3"/>
  </sheets>
  <definedNames>
    <definedName name="_xlnm._FilterDatabase" localSheetId="0" hidden="1">'Instrumento Resultados'!$B$11:$P$60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 l="1"/>
  <c r="N42" i="1"/>
  <c r="N40" i="1"/>
  <c r="O53" i="1"/>
  <c r="B8" i="3" s="1"/>
  <c r="O46" i="1"/>
  <c r="B7" i="3" s="1"/>
  <c r="O32" i="1"/>
  <c r="B5" i="3" s="1"/>
  <c r="N35" i="1"/>
  <c r="N33" i="1"/>
  <c r="O40" i="1" l="1"/>
  <c r="B6" i="3" s="1"/>
  <c r="N59" i="1"/>
  <c r="N60" i="1"/>
  <c r="N57" i="1"/>
  <c r="N56" i="1"/>
  <c r="N54" i="1"/>
  <c r="N52" i="1"/>
  <c r="N53" i="1"/>
  <c r="N51" i="1"/>
  <c r="N49" i="1"/>
  <c r="N48" i="1"/>
  <c r="N46" i="1"/>
  <c r="N45" i="1"/>
  <c r="N44" i="1"/>
  <c r="N43" i="1"/>
  <c r="N36" i="1"/>
  <c r="N32" i="1"/>
  <c r="N30" i="1"/>
  <c r="N25" i="1"/>
  <c r="N22" i="1"/>
  <c r="N21" i="1"/>
  <c r="N20" i="1"/>
  <c r="N19" i="1"/>
  <c r="N12" i="1"/>
  <c r="O12" i="1" s="1"/>
  <c r="O22" i="1" l="1"/>
  <c r="B4" i="3" s="1"/>
  <c r="P12" i="1"/>
  <c r="B9" i="3" l="1"/>
</calcChain>
</file>

<file path=xl/sharedStrings.xml><?xml version="1.0" encoding="utf-8"?>
<sst xmlns="http://schemas.openxmlformats.org/spreadsheetml/2006/main" count="453" uniqueCount="384">
  <si>
    <t xml:space="preserve">Dimensión </t>
  </si>
  <si>
    <t>Subdimensión</t>
  </si>
  <si>
    <t>No.</t>
  </si>
  <si>
    <t>Indicador</t>
  </si>
  <si>
    <t>Descripción</t>
  </si>
  <si>
    <t>Fuente sugerida</t>
  </si>
  <si>
    <t>Nivel 1</t>
  </si>
  <si>
    <t>Nivel 2</t>
  </si>
  <si>
    <t xml:space="preserve">Nivel 3 </t>
  </si>
  <si>
    <t>Nivel 4</t>
  </si>
  <si>
    <t>Nivel 5</t>
  </si>
  <si>
    <t>Calificación</t>
  </si>
  <si>
    <t>Resultado por subdimensión</t>
  </si>
  <si>
    <t>Resultado por dimensión</t>
  </si>
  <si>
    <t>Resultado Medición de Resultados</t>
  </si>
  <si>
    <t>Personas</t>
  </si>
  <si>
    <t>Educación</t>
  </si>
  <si>
    <t>Tasa de deserción intra-Anual del sector oficial en educación básica y media (Desde transición hasta once)</t>
  </si>
  <si>
    <t>Porcentaje de estudiantes desde transición hasta once que abandonan el sistema escolar antes de que finalice el año lectivo, como proporción de los alumnos matriculados ese año.</t>
  </si>
  <si>
    <t>Mayor o igual a 6%</t>
  </si>
  <si>
    <t>Entre 6% y  menor a 5%</t>
  </si>
  <si>
    <t>Entre 5% y menor a 4%</t>
  </si>
  <si>
    <t>Entre 4% y menor a 3%</t>
  </si>
  <si>
    <t>Igual o menor a 3%</t>
  </si>
  <si>
    <t xml:space="preserve"> Tasa de reprobación total</t>
  </si>
  <si>
    <t>Porcentaje de estudiantes que no aprobaron el año</t>
  </si>
  <si>
    <t>Mayor o igual a 7%</t>
  </si>
  <si>
    <t>Entre 7% y  menor a 6%</t>
  </si>
  <si>
    <t>Entre 5% y  menor a 4%</t>
  </si>
  <si>
    <t>Igual o menor a 4%</t>
  </si>
  <si>
    <t>Cobertura neta de educación- Total</t>
  </si>
  <si>
    <t xml:space="preserve">Porcentaje de alumnos matriculados en   las instituciones de educación  en el territorio </t>
  </si>
  <si>
    <t>Menor o igual a 65%</t>
  </si>
  <si>
    <t>Entre 65% y menor a 75%</t>
  </si>
  <si>
    <t>Entre 75% y menor a 85%</t>
  </si>
  <si>
    <t>Entre 85% y menor a 95%</t>
  </si>
  <si>
    <t>Igual o mayor a 95%</t>
  </si>
  <si>
    <t>Cobertura educación superior pregrado</t>
  </si>
  <si>
    <t>Porcentaje de alumnos matriculados en pregrado en las instituciones de educación superior en el territorio</t>
  </si>
  <si>
    <t>Menor o igual a 20%</t>
  </si>
  <si>
    <t>Entre 20% y  menor a 40%</t>
  </si>
  <si>
    <t>Entre 40% y  menor a 60%</t>
  </si>
  <si>
    <t>Entre 60% y  menor a 80%</t>
  </si>
  <si>
    <t>Igual o mayor a 80%</t>
  </si>
  <si>
    <t>Cobertura educación superior posgrado</t>
  </si>
  <si>
    <t>Número  de alumnos matriculados en posgrado en las instituciones de educación por cada 100.000 habitantes</t>
  </si>
  <si>
    <t>Menor que 1</t>
  </si>
  <si>
    <t>Entre 1 y menor que 2</t>
  </si>
  <si>
    <t>Entre 2 y menor que 3</t>
  </si>
  <si>
    <t>Entre 3 y menor que 4</t>
  </si>
  <si>
    <t>Igual o mayor a 4</t>
  </si>
  <si>
    <t>Puntaje promedio Pruebas Saber 11 – Matemáticas en el año inmediatamente anterior</t>
  </si>
  <si>
    <t>Puntaje promedio que los estudiantes de grado 11 de la entidad territorial alcanzaron en el componente de matemáticas de la prueba Saber 11, al presentarla por primera vez</t>
  </si>
  <si>
    <t>Menor que 40</t>
  </si>
  <si>
    <t>Entre 40 y menor que 45</t>
  </si>
  <si>
    <t>Entre 45 y menor que 50</t>
  </si>
  <si>
    <t>Entre 50 y menor que 55</t>
  </si>
  <si>
    <t>Igual o mayor a 55</t>
  </si>
  <si>
    <t>Tasa de analfabetismo</t>
  </si>
  <si>
    <t>Porcentaje de la población del territorio de la entidad territorial que no sabe leer ni escribir</t>
  </si>
  <si>
    <t>Entre 6% y  menor a 7%</t>
  </si>
  <si>
    <t>Entre 4% y  menor a 3%</t>
  </si>
  <si>
    <t>Equidad</t>
  </si>
  <si>
    <t>Pobreza</t>
  </si>
  <si>
    <t>Índice de pobreza multidimensional</t>
  </si>
  <si>
    <t>Mayor o igual a 45%</t>
  </si>
  <si>
    <t>Entre 35% y menor que 45%</t>
  </si>
  <si>
    <t>Entre 25% y menor que 35%</t>
  </si>
  <si>
    <t>Entre 15% y menor que 25%</t>
  </si>
  <si>
    <t>Igual o menor a 15%</t>
  </si>
  <si>
    <t>Sociedad Incluyente y Cohesión Social</t>
  </si>
  <si>
    <t>Índice de Equidad e inclusión social</t>
  </si>
  <si>
    <t>Condiciones para garantizar las distintas capacidades, ritmos y estilos de aprendizaje de los alumnos e igualmente garantizar recursos educativos a la población en condiciones de vulnerabilidad o desventaja.</t>
  </si>
  <si>
    <t>Menor que 30</t>
  </si>
  <si>
    <t>Entre 30 y menor que 40</t>
  </si>
  <si>
    <t>Entre 40 y menor que 50</t>
  </si>
  <si>
    <t>Entre 50 y menor que 60</t>
  </si>
  <si>
    <t>Igual o mayor a 60</t>
  </si>
  <si>
    <t>Cultura Ciudadana</t>
  </si>
  <si>
    <t>Promoción de la cultura</t>
  </si>
  <si>
    <t>Número de eventos o actividades culturales promovidas o apoyadas por la administración municipal.</t>
  </si>
  <si>
    <t>Ingrese a https://www.mincultura.gov.co/Paginas/ListEvents.aspx y filtre por municipio y departamento según corresponda</t>
  </si>
  <si>
    <t>Igual o menor a 4</t>
  </si>
  <si>
    <t>Entre 4 y 7</t>
  </si>
  <si>
    <t>Entre 8 y 11</t>
  </si>
  <si>
    <t>Entre 12 y 15</t>
  </si>
  <si>
    <t>Igual o mayor a 16</t>
  </si>
  <si>
    <t>Calidad de Vida</t>
  </si>
  <si>
    <t>Ocio y turismo</t>
  </si>
  <si>
    <t>Escenarios deportivos y recreativos en condiciones de calidad para el desarrollo de programas</t>
  </si>
  <si>
    <t>El indicador cuantifica el número de escenarios que se encuentran disponibles para el desarrollo de actividades y programas de deporte, recreación, actividad física y aprovechamiento del tiempo libre.</t>
  </si>
  <si>
    <t>Igual o menor a 3</t>
  </si>
  <si>
    <t>Uso y apropiación de los servicios ciudadanos digitales</t>
  </si>
  <si>
    <t>Porcentaje de  integración de mecanismos digitales en las entidades municipales ofrecidos para la ciudadanía</t>
  </si>
  <si>
    <t>Igual o menor a 20%</t>
  </si>
  <si>
    <t>Entre 20% y menor que 30%</t>
  </si>
  <si>
    <t>Entre 30% y menor que 40%</t>
  </si>
  <si>
    <t>Entre 40% y menor que 50%</t>
  </si>
  <si>
    <t>Igual o mayor a 50%</t>
  </si>
  <si>
    <t>Prestadoras de Servicios Turísticos activos</t>
  </si>
  <si>
    <t>Número total de prestadores de servicios turísticos activos en el Registro Nacional de Turismo</t>
  </si>
  <si>
    <t xml:space="preserve">Salud y Bienestar </t>
  </si>
  <si>
    <t>Déficit de vivienda cuantitativo</t>
  </si>
  <si>
    <t>Hogares que habitan en viviendas con deficiencias estructurales, y para los cuales es necesario que se adicione una vivienda adicional al stock de viviendas adecuadas para que puedan habitarla en condiciones estructurales adecuadas.</t>
  </si>
  <si>
    <t xml:space="preserve">Ingrese a  https://dane.maps.arcgis.com/apps/MapSeries/index.html?appid=bacb0298984e4be98ea28ca3eb9c6510 y ubique su alcaldía o gobernación en el mapa. </t>
  </si>
  <si>
    <t>Igual o mayor a 70%</t>
  </si>
  <si>
    <t>Entre 50% y menor que 70%</t>
  </si>
  <si>
    <t>Entre 25% y menor que 50%</t>
  </si>
  <si>
    <t>Entre 10% y menor que 25%</t>
  </si>
  <si>
    <t>Igual o menor a 10%</t>
  </si>
  <si>
    <t>Necesidades Básicas Insatisfechas (NBI)</t>
  </si>
  <si>
    <t>Necesidades básicas de la población cubiertas.</t>
  </si>
  <si>
    <t>Igual o mayor a 40%</t>
  </si>
  <si>
    <t>Entre 10% y menor que 20%</t>
  </si>
  <si>
    <t>Tasa de mortalidad del territorio  en el año inmediatamente anterior</t>
  </si>
  <si>
    <t>Casos de mortalidad en el territorio por cada 1.000 habitantes</t>
  </si>
  <si>
    <t>Igual o mayor a 5%</t>
  </si>
  <si>
    <t>Entre 4% y  menor que 5%</t>
  </si>
  <si>
    <t>Entre 3% y  menor que 4%</t>
  </si>
  <si>
    <t>Entre 2% y menor que 3%</t>
  </si>
  <si>
    <t>Igual o menor a 2%</t>
  </si>
  <si>
    <t>Hospitales o centros de salud</t>
  </si>
  <si>
    <t># de Hospitales o centros de salud por cada 1.000 habitantes</t>
  </si>
  <si>
    <t>menos de 0,3</t>
  </si>
  <si>
    <t>Entre 0,3  y menos de 0,45</t>
  </si>
  <si>
    <t>Entre 0,45 y menos de 0,60</t>
  </si>
  <si>
    <t>Entre 0,60 y menos de 0,75</t>
  </si>
  <si>
    <t>Igual o mayor a 0,75</t>
  </si>
  <si>
    <t>Cobertura de salud</t>
  </si>
  <si>
    <t xml:space="preserve">Porcentaje de personas cubiertas por los servicios de salud en el territorio </t>
  </si>
  <si>
    <t>Ingrese a https://www.minsalud.gov.co/proteccionsocial/Paginas/cifras-aseguramiento-salud.aspx y filtre por departmento o municipio según aplique y tome el porcentaje más reciente.</t>
  </si>
  <si>
    <t>Igual o menor a 55%</t>
  </si>
  <si>
    <t>Entre 55% y  menor que 70%</t>
  </si>
  <si>
    <t>Entre 70% y  menor que 85%</t>
  </si>
  <si>
    <t>Entre 85% y menor que 100%</t>
  </si>
  <si>
    <t>Igual a 100%</t>
  </si>
  <si>
    <t>Seguridad Ciudadana</t>
  </si>
  <si>
    <t>Tasa de hurto a personas por 100.000 habitantes</t>
  </si>
  <si>
    <t xml:space="preserve">Casos de hurto a personas por cada 100.000 habitantes </t>
  </si>
  <si>
    <t>Igual o mayor a 240</t>
  </si>
  <si>
    <t>Entre 180 y menor que 240</t>
  </si>
  <si>
    <t>Entre 120 menor que 180</t>
  </si>
  <si>
    <t>Entre 60 menor que 120</t>
  </si>
  <si>
    <t>Igual o menor a 60</t>
  </si>
  <si>
    <t>Tasa de homicidios por 100.000 habitantes</t>
  </si>
  <si>
    <t>Casos de homicidios a personas por cada 100.000 habitantes</t>
  </si>
  <si>
    <t>Igual o mayor a 40</t>
  </si>
  <si>
    <t>Entre 20 y menor que 30</t>
  </si>
  <si>
    <t>Entre 10 y menor que 20</t>
  </si>
  <si>
    <t>Igual o menor a 10</t>
  </si>
  <si>
    <t>Hábitat</t>
  </si>
  <si>
    <t>Movilidad Inteligente</t>
  </si>
  <si>
    <t>Tasa de mortalidad por accidentes de transporte terrestre.</t>
  </si>
  <si>
    <t>Cantidad de defunciones por accidentes de transporte por cada 100.000 habitantes - (Tasa ajustada de mortalidad por accidentes de transporte terrestre)</t>
  </si>
  <si>
    <t>Igual o mayor a 20%</t>
  </si>
  <si>
    <t>Entre 15% y  menor que 20%</t>
  </si>
  <si>
    <t>Entre 10% y  menor que 15%</t>
  </si>
  <si>
    <t>Entre 5% y menor que 10%</t>
  </si>
  <si>
    <t>Igual o menor a 5%</t>
  </si>
  <si>
    <t>Infraestructura inteligente</t>
  </si>
  <si>
    <t>Índice de Sostenibilidad</t>
  </si>
  <si>
    <t>Medida estandarizada del Índice de sostenibilidad del territorio</t>
  </si>
  <si>
    <t>Igual o menor a 40%</t>
  </si>
  <si>
    <t>Entre 40% y  menor que 50%</t>
  </si>
  <si>
    <t>Entre 50% y menor que 60%</t>
  </si>
  <si>
    <t>Entre 60% y menor que 70%</t>
  </si>
  <si>
    <t>Velocidad de banda ancha</t>
  </si>
  <si>
    <t>Medida estandarizada: de la Velocidad de bajada banda ancha del territorio</t>
  </si>
  <si>
    <t>Igual o menor a 45%</t>
  </si>
  <si>
    <t>Entre 45% y  menor que 55%</t>
  </si>
  <si>
    <t>Entre 55% y  menor que 65%</t>
  </si>
  <si>
    <t>Entre 65% y menor que 75%</t>
  </si>
  <si>
    <t>Igual o mayor a 75%</t>
  </si>
  <si>
    <t>Gestión del espacio público</t>
  </si>
  <si>
    <t>Zonas Wifi-Públicas</t>
  </si>
  <si>
    <t>Porcentaje de crecimiento del # de conexiones wifi en espacios públicos respecto al año anterior</t>
  </si>
  <si>
    <t>Igual o menor a 70%</t>
  </si>
  <si>
    <t>Entre 70% y  menor que 75%</t>
  </si>
  <si>
    <t>Entre 75% y  menor que 80%</t>
  </si>
  <si>
    <t>Entre 80% y menor que 85%</t>
  </si>
  <si>
    <t>Igual o mayor a 85%</t>
  </si>
  <si>
    <t xml:space="preserve">Servicios públicos </t>
  </si>
  <si>
    <t>Cobertura de alcantarillado</t>
  </si>
  <si>
    <t>Porcentaje de viviendas que tienen servicio de alcantarillado</t>
  </si>
  <si>
    <t>Cobertura de acueducto</t>
  </si>
  <si>
    <t xml:space="preserve">Porcentaje de viviendas que tienen servicio de acueducto </t>
  </si>
  <si>
    <t>Igual o menor a 80%</t>
  </si>
  <si>
    <t>Entre 80% y  menor que 85%</t>
  </si>
  <si>
    <t>Entre 85% y menor que 90%</t>
  </si>
  <si>
    <t>Entre 90% y menor que 95%</t>
  </si>
  <si>
    <t>Cobertura de Energía Eléctrica</t>
  </si>
  <si>
    <t>Porcentaje de viviendas que cuentan con energía eléctrica.</t>
  </si>
  <si>
    <t>Igual o menor a 75%</t>
  </si>
  <si>
    <t>Entre 75% y  menor que 83%</t>
  </si>
  <si>
    <t>Entre 83% y menor que 90%</t>
  </si>
  <si>
    <t>Entre 90% y menor que 98%</t>
  </si>
  <si>
    <t>Igual o mayor a 98%</t>
  </si>
  <si>
    <t>Cobertura de Gas Natural</t>
  </si>
  <si>
    <t>Porcentaje de viviendas conectadas a la red pública de gas natural en la entidad territorial.</t>
  </si>
  <si>
    <t>Gobernanza</t>
  </si>
  <si>
    <t xml:space="preserve">Gobierno Abierto </t>
  </si>
  <si>
    <t>Datos abiertos</t>
  </si>
  <si>
    <t xml:space="preserve">Número de set de datos emitidos por el territorio disponibles para consulta a través de sus plataformas digitales o las del Gobierno Nacional </t>
  </si>
  <si>
    <t>Ingrese a https://www.datos.gov.co/browse?provenance=official&amp;sortBy=newest y filtre departamento y municipio según aplique</t>
  </si>
  <si>
    <t>Entre 20 y  menor que 30</t>
  </si>
  <si>
    <t>Entre 30 y  menor que 40</t>
  </si>
  <si>
    <t>Gobierno abierto y transparencia.</t>
  </si>
  <si>
    <t>Medida estandarizada sobre el indicador de desempeño del territorio referente a Gobierno abierto y transparencia del territorio</t>
  </si>
  <si>
    <t>Participación ciudadana</t>
  </si>
  <si>
    <t>Participación electoral</t>
  </si>
  <si>
    <t>% de votantes sobre población en elecciones municipales</t>
  </si>
  <si>
    <t>Fuente: https://www.datoselectorales.org/datos-y-resultados-electorales/ ingrese a votación alcaldías por partido y municipio
Aplique la fórmula: Participación Total Votos * 100 / censo electoral</t>
  </si>
  <si>
    <t>Igual o menor a 50%</t>
  </si>
  <si>
    <t>Entre 50% y  menor que 60%</t>
  </si>
  <si>
    <t>Entre 60% y  menor que 70%</t>
  </si>
  <si>
    <t>Entre 70% y  menor que 80%</t>
  </si>
  <si>
    <t xml:space="preserve">Colaboración entre ciudades y territorios </t>
  </si>
  <si>
    <t>Índice de Gobernanza, participación e instituciones</t>
  </si>
  <si>
    <t>Medida estandarizada sobre el Índice de Gobernanza, participación e instituciones del territorio</t>
  </si>
  <si>
    <t>Igual o menor a 30 puntos</t>
  </si>
  <si>
    <t>Entre 30 puntos y  menor que 40 puntos</t>
  </si>
  <si>
    <t>Entre 40 puntos y menor que 50 puntos</t>
  </si>
  <si>
    <t>Entre 50 puntos y menor que 60 puntos</t>
  </si>
  <si>
    <t>Igual o mayor a 60 puntos</t>
  </si>
  <si>
    <t>Gobernanza multinivel</t>
  </si>
  <si>
    <t>Pertenencia a Asociación de territorios</t>
  </si>
  <si>
    <t>Dato que indica si el territorio se forma parte de la Asociación de Municipios</t>
  </si>
  <si>
    <t>No pertenece (0)</t>
  </si>
  <si>
    <t>-</t>
  </si>
  <si>
    <t>Pertenece (1)</t>
  </si>
  <si>
    <t>Gobierno Digital</t>
  </si>
  <si>
    <t>Índice de Gobierno Digital</t>
  </si>
  <si>
    <t xml:space="preserve">Indicadores de gobierno digital para el territorio </t>
  </si>
  <si>
    <t>Entre 60 y menor que 70</t>
  </si>
  <si>
    <t>Entre 70 y menor que 80</t>
  </si>
  <si>
    <t>Entre 80 y menor que 90</t>
  </si>
  <si>
    <t>Igual o mayor a 90</t>
  </si>
  <si>
    <t>Medio Ambiente</t>
  </si>
  <si>
    <t>Gestión de recursos</t>
  </si>
  <si>
    <t>Promedio de Inversión en gestión de riesgo como proporción de la inversión total</t>
  </si>
  <si>
    <t>Porcentaje de Inversión en gestión de riesgo como proporción de la inversión total de cada territorio</t>
  </si>
  <si>
    <t>Igual o menor a 20</t>
  </si>
  <si>
    <t>Entre 20 y menor que 40</t>
  </si>
  <si>
    <t>Entre 40 y menor que 60</t>
  </si>
  <si>
    <t>Entre 60 y menor que 80</t>
  </si>
  <si>
    <t>Igual o mayor a 80</t>
  </si>
  <si>
    <t>Calidad de Agua</t>
  </si>
  <si>
    <t>Es el resultado de comparar las características físicas, químicas y microbiológicas encontradas en el agua, con el contenido de las normas que regulan la materia, para el total del municipio o departamento, expresada en porcentaje (IRCA)</t>
  </si>
  <si>
    <t>Igual o mayor a 80,1</t>
  </si>
  <si>
    <t>Entre 35,1 y menor que 80</t>
  </si>
  <si>
    <t>Entre 14,1 y menor que 35</t>
  </si>
  <si>
    <t>Entre 5,1 y menos de 14</t>
  </si>
  <si>
    <t>Calidad ambiental</t>
  </si>
  <si>
    <t>Índice de cuidado ambiental</t>
  </si>
  <si>
    <t>Medida estandarizada del Índice de cuidado ambiental de cada territorio</t>
  </si>
  <si>
    <t>Igual o mayor a 60 Puntos</t>
  </si>
  <si>
    <t>Gestión del riesgo</t>
  </si>
  <si>
    <t>Porcentaje del área de la entidad territorial amenazada por fenómenos hidrometereológicos</t>
  </si>
  <si>
    <t>Indicador que mide el riesgo a nivel municipal ante eventos hidrometeorológicos relacionados con el aumento de precipitaciones y las capacidades de las entidades territoriales para gestionarlo</t>
  </si>
  <si>
    <t>Igual o mayor a 60%</t>
  </si>
  <si>
    <t>Entre 45% y menor que 60%</t>
  </si>
  <si>
    <t>Entre 30% y menor que 45%</t>
  </si>
  <si>
    <t>Entre 15% y menos de 30%</t>
  </si>
  <si>
    <t>Porcentaje en reducción del riesgo.</t>
  </si>
  <si>
    <t>Porcentaje en el valor de reducción del riesgo del territorio</t>
  </si>
  <si>
    <t>Entre 20% y menor a 30%</t>
  </si>
  <si>
    <t>Entre 30% y menor a 40%</t>
  </si>
  <si>
    <t>Entre 40% y menos de 50%</t>
  </si>
  <si>
    <t>Gestión de residuos</t>
  </si>
  <si>
    <t>Sitio de disposición final de residuos sólidos</t>
  </si>
  <si>
    <t>Categorización según la disposición final de residuos sólidos.</t>
  </si>
  <si>
    <t>Cuerpo de agua o quema</t>
  </si>
  <si>
    <t xml:space="preserve"> Botadero a cielo abierto</t>
  </si>
  <si>
    <t>Celda transitoria o de contingencia</t>
  </si>
  <si>
    <t>Relleno Sanitario</t>
  </si>
  <si>
    <t>Planta de tratamiento</t>
  </si>
  <si>
    <t>Cambio climático</t>
  </si>
  <si>
    <t>Área deforestada</t>
  </si>
  <si>
    <t>Porcentaje del área departamental deforestada que ocurrió en el municipio</t>
  </si>
  <si>
    <t>Igual o mayor a 17%</t>
  </si>
  <si>
    <t>Entre 13% y  17%</t>
  </si>
  <si>
    <t>Entre 9% y  13%</t>
  </si>
  <si>
    <t>Entre 5% y  9%</t>
  </si>
  <si>
    <t>Desarrollo Económico</t>
  </si>
  <si>
    <t xml:space="preserve">Emprendimiento e innovación </t>
  </si>
  <si>
    <t>Grupos de investigación reconocidos (Colciencias)</t>
  </si>
  <si>
    <t>Cantidad de grupos de investigación reconocidos por Colciencias en cada territorio</t>
  </si>
  <si>
    <t>menos del 10</t>
  </si>
  <si>
    <t>Entre 10 y menos de  20</t>
  </si>
  <si>
    <t>Entre 20  y menos del 30</t>
  </si>
  <si>
    <t>Entre 30 y menos de 40</t>
  </si>
  <si>
    <t>Economía del conocimiento</t>
  </si>
  <si>
    <t>Índice de Tecnología</t>
  </si>
  <si>
    <t>Medida estandarizada del Índice de Tecnología del territorio</t>
  </si>
  <si>
    <t>Menor que 20</t>
  </si>
  <si>
    <t>Igual o mayor a 50 Puntos</t>
  </si>
  <si>
    <t>Índice de Ciencia</t>
  </si>
  <si>
    <t>Medida estandarizada del Índice de ciencia del territorio</t>
  </si>
  <si>
    <t>Menor que 15</t>
  </si>
  <si>
    <t>Entre 15 y menor que 25</t>
  </si>
  <si>
    <t>Entre 25 y menor que 35</t>
  </si>
  <si>
    <t>Entre 35 y menor que 45</t>
  </si>
  <si>
    <t>Igual o mayor a 45 Puntos</t>
  </si>
  <si>
    <t>Entorno productivo y competitivo</t>
  </si>
  <si>
    <t>Índice de productividad</t>
  </si>
  <si>
    <t>Medida de qué tan eficientemente se combinaron los factores trabajo y capital para producir valor económico en un año.</t>
  </si>
  <si>
    <t>Menor que 15%</t>
  </si>
  <si>
    <t>Entre 15% y menor que 20%</t>
  </si>
  <si>
    <t>Entre 20% y menor que 25%</t>
  </si>
  <si>
    <t>Entre 25% y menor que 30%</t>
  </si>
  <si>
    <t>Igual o mayor a 30%</t>
  </si>
  <si>
    <t>Empleo</t>
  </si>
  <si>
    <t>Número de empresas generadoras de empleo formal por cada 10.000 habitantes</t>
  </si>
  <si>
    <t>Cuantifica el número de empresas generadoras de empleo formal por cada 10.000 habitantes</t>
  </si>
  <si>
    <t>Menor que 50</t>
  </si>
  <si>
    <t>Entre 50 y menor que 100</t>
  </si>
  <si>
    <t>Entre 100 y menor que 150</t>
  </si>
  <si>
    <t>Entre 150 y menor que 200</t>
  </si>
  <si>
    <t>Igual o mayor a 200</t>
  </si>
  <si>
    <t>Porcentaje de personas ocupadas formalmente con respecto a la población total</t>
  </si>
  <si>
    <t>Porcentaje de personas ocupadas formalmente con respecto a la población total del territorio</t>
  </si>
  <si>
    <t xml:space="preserve">Ingrese a https://terridata.dnp.gov.co/  ingrese a la opción "explore y exporte la base de datos de su preferencia a través de descargas", luego seleccionar el archivo excel de la dimensión "Mercado laboral". Una vez la tabla se abra de click en la opción "Habilitar edición" y luego en la columna G filtre por la opción "Porcentaje de personas ocupadas formalmente con respecto a la población total del territorio". Asegúrese que en la columna J consulta el año más reciente que esté disponible. </t>
  </si>
  <si>
    <t>Entre 20% y  menor que 40%</t>
  </si>
  <si>
    <t>Entre 40% y  menor que 60%</t>
  </si>
  <si>
    <t>Entre 60% y  menor que 80%</t>
  </si>
  <si>
    <t>Transformación digital</t>
  </si>
  <si>
    <t>Cobertura de Internet</t>
  </si>
  <si>
    <t>Porcentaje de personas con acceso a internet.</t>
  </si>
  <si>
    <t>Entre 25% y  menor que 20%</t>
  </si>
  <si>
    <t>Igual o mayor a 25%</t>
  </si>
  <si>
    <t>Economía circular</t>
  </si>
  <si>
    <t>Cobertura de aseo</t>
  </si>
  <si>
    <t xml:space="preserve">Porcentaje de viviendas que tienen servicio de aseo público, con adecuado sistema de gestión de residuos y reciclaje </t>
  </si>
  <si>
    <t>Dimensión</t>
  </si>
  <si>
    <t>Medición</t>
  </si>
  <si>
    <t>Medio ambiente</t>
  </si>
  <si>
    <t>Desarrollo económico</t>
  </si>
  <si>
    <t>DIAGNOSTICO ENTIDAD TERRITORIAL PARA LA MEDICION DEL MODELO DE MADUREZ DE CIUDADES Y TERRITORIOS INTELIGENTES</t>
  </si>
  <si>
    <t>El equipo de trabajo designado por la entidad deberá diligenciar las siguiente información.</t>
  </si>
  <si>
    <t>En la columna "Calificación" debe seleccionar el nivel correspondiente a la medición del indicador para el territorio y cuya respuesta se ubicará en uno de los cinco niveles descritos en las columnas que van de H a la L. 
La ponderación de los resultados arrojará el  diagnóstico del municipio frente al Modelo de Madurez de Ciudades y Territorios  Inteligentes, el cual se reflejara como un promedio por subdimensión y por dimensión.</t>
  </si>
  <si>
    <t xml:space="preserve">Para alcaldías y gobernaciones Fuente: https://terridata.dnp.gov.co/  ingresar por la opción "explore y exporte la base de datos de su preferencia a través de descargas", luego de ingresar, seleccione el archivo excel de la dimensión "educación". Una vez la tabla se abra de click en la opción "Habilitar edición" y luego en la columna G filtre por la opción "Tasa de deserción intra-anual del sector oficial en educación básica y media (Desde transición hasta once)". Asegúrese que en la columnas B y D se encuentre filtrado para su alcaldía o gobernación,  en la columna J consulta el año más reciente. </t>
  </si>
  <si>
    <t>Para alcaldías y gobernaciones Fuente: https://terridata.dnp.gov.co/  ingresar por la opción "explore y exporte la base de datos de su preferencia a través de descargas", luego de ingresar, seleccione el archivo excel de la dimensión "educación". Una vez la tabla se abra de click en la opción "Habilitar edición" y luego en la columna G filtre por la opción "Tasa de repitencia del sector oficial en educación básica y media (Desde transición hasta once)". Asegúrese que en la columnas B y D se encuentre filtrado para su alcaldía o gobernación, en la columna J consulta el año más reciente.</t>
  </si>
  <si>
    <t>Para alcaldías y gobernaciones Fuente: https://terridata.dnp.gov.co/  ingresar por la opción "explore y exporte la base de datos de su preferencia a través de descargas", luego de ingresar, seleccione el archivo excel de la dimensión "educación". Una vez la tabla se abra de click en la opción "Habilitar edición" y luego en la columna G filtre por la opción "Cobertura neta en educación total". Asegúrese que en la columnas B y D se encuentre filtrado para su alcaldía o gobernación, en la columna J consulta el año más reciente.</t>
  </si>
  <si>
    <t>Para alcaldías y gobernaciones Fuente: https://terridata.dnp.gov.co/  ingresar por la opción "explore y exporte la base de datos de su preferencia a través de descargas", luego de ingresar, seleccione el archivo excel de la dimensión "educación". Una vez la tabla se abra de click en la opción "Habilitar edición" y luego en la columna G filtre por la opción "Puntaje promedio pruebas saber 11 - matemáticas". Asegúrese que en la columnas B y D se encuentre filtrado para su alcaldía o gobernación, en la columna J consulta el año más reciente.</t>
  </si>
  <si>
    <t>Para alcaldías y gobernaciones Fuente: https://terridata.dnp.gov.co/  ingresar por la opción "explore y exporte la base de datos de su preferencia a través de descargas", luego de ingresar, seleccione el archivo excel de la dimensión "educación". Una vez la tabla se abra de click en la opción "Habilitar edición" y luego en la columna G filtre por la opción " Tasa de analfabetismo (Censo)". Asegúrese que en la columnas B y D se encuentre filtrado para su alcaldía o gobernación, en la columna J consulta el año más reciente.</t>
  </si>
  <si>
    <t>Ingrese a https://terridata.dnp.gov.co/  ingrese a la opción "explore y exporte la base de datos de su preferencia a través de descargas", luego seleccionar el archivo excel de la dimensión "Pobreza". Una vez la tabla se abra de click en la opción "Habilitar edición" y luego en la columna G filtre por la opción "Índice de Pobreza Multidimensional". Asegúrese que en la columnas B y D se encuentre filtrado para su alcaldía o gobernación, en la columna J consulta el año más reciente.</t>
  </si>
  <si>
    <t>Ingrese a https://gobiernodigital.mintic.gov.co/portal/ haga click en "mediciones", luego en "índice Territorial" y en "posteriormente en el archivo de resultados de la vigencia más reciente. Habilite el uso del archivo descargado, allí se encuentra el porcentaje de "Servicios ciudadanos digitales" en la columna O. Asegúrese de ubicar su entidad en la columna F para departamentos y H para municipios.
En los resultados de la vigencia 2021 hacia atrás, en el archivo descargado se encuentra el porcentaje de "Uso y apropiación de los servicios ciudadanos digitales" en la columna R. Asegúrese de ubicar su entidad en la columna B.</t>
  </si>
  <si>
    <t xml:space="preserve">Para alcaldías y gobernaciones Fuente: https://terridata.dnp.gov.co/  ingresar por la opción "explore y exporte la base de datos de su preferencia a través de descargas", luego seleccionar el archivo excel de la dimensión "salud". Una vez la tabla se abra de click en la opción "Habilitar edición" y luego en la columna G filtre por la opción " Tasa de mortalidad (x cada 1.000 habitantes)". Asegúrese que en la columnas B y D se encuentre filtrado para su alcaldía o gobernación, en la columna J consulta el año más reciente. </t>
  </si>
  <si>
    <t>Ingrese a https://www.datos.gov.co/Mapas-Nacionales/Consolidado-Escenarios/886w-94ug  haga click en "Exportar", luego CSV para Excel Europa, en la columna G realice el filtro si es alcaldía o en la columna H si es gobernación.</t>
  </si>
  <si>
    <t xml:space="preserve">Ingrese a https://www.datos.gov.co/Salud-y-Protecci%C3%B3n-Social/Registro-Especial-de-Prestadores-de-Servicios-de-S/c36g-9fc2
Base del 2020 pero con datos del 2018 luego haga click en "exportar" "CSV para excel europa" y luego filtre por municipio o por departamento (dependiendo si busca la medición de alcaldía o gobernación). Cuente las filas de Entidades prestadoras de servicio.
</t>
  </si>
  <si>
    <t>Para alcaldías y gobernaciones Fuente: https://terridata.dnp.gov.co/  ingresar por la opción "explore y exporte la base de datos de su preferencia a través de descargas", luego seleccionar el archivo excel de la dimensión "salud". Una vez la tabla se abra de click en la opción "Habilitar edición" y luego en la columna G filtre por la opción "Tasa ajustada de mortalidad por accidentes de transporte terrestre". Asegúrese que en la columnas B y D se encuentre filtrado para su alcaldía o gobernación, en la columna J consulta el año más reciente.</t>
  </si>
  <si>
    <t>Ingrese a https://www.datos.gov.co/Ciencia-Tecnolog-a-e-Innovaci-n/Zonas-Wi-Fi/gwei-eiiw haga click en "Exportar", luego CSV para Excel europa y en la columna E relice el filtro si es alcaldía o en la columna G si es gobernación.</t>
  </si>
  <si>
    <t>Ingrese a https://terridata.dnp.gov.co/  ingrese a la opción "explore y exporte la base de datos de su preferencia a través de descargas", luego seleccionar el archivo excel de la dimensión "Vivienda y acceso a servicios públicos". Una vez la tabla se abra de click en la opción "Habilitar edición" y luego en la columna G filtre por la opción " Cobertura de alcantarillado (Censo)". Asegúrese que en la columnas B y D se encuentre filtrado para su alcaldía o gobernación, en la columna J consulta el año más reciente.</t>
  </si>
  <si>
    <t>Ingrese a https://terridata.dnp.gov.co/  ingrese a la opción "explore y exporte la base de datos de su preferencia a través de descargas", luego seleccionar el archivo excel de la dimensión "Vivienda y acceso a servicios públicos". Una vez la tabla se abra de click en la opción "Habilitar edición" y luego en la columna G filtre por la opción " Cobertura de acueducto (Censo) ". Asegúrese que en la columnas B y D se encuentre filtrado para su alcaldía o gobernación, en la columna J consulta el año más reciente.</t>
  </si>
  <si>
    <t>Ingrese a https://terridata.dnp.gov.co/  ingrese a la opción "explore y exporte la base de datos de su preferencia a través de descargas", luego seleccionar el archivo excel de la dimensión "Vivienda y acceso a servicios públicos". Una vez la tabla se abra de click en la opción "Habilitar edición" y luego en la columna G filtre por la opción " Cobertura de Energía Eléctrica (Censo)". Asegúrese que en la columnas B y D se encuentre filtrado para su alcaldía o gobernación, en la columna J consulta el año más reciente.</t>
  </si>
  <si>
    <t>Ingrese a https://terridata.dnp.gov.co/  ingrese a la opción "explore y exporte la base de datos de su preferencia a través de descargas", luego seleccionar el archivo excel de la dimensión "Vivienda y acceso a servicios públicos". Una vez la tabla se abra de click en la opción "Habilitar edición" y luego en la columna G filtre por la opción " Cobertura de Gas Natural (Censo)". Asegúrese que en la columnas B y D se encuentre filtrado para su alcaldía o gobernación, en la columna J consulta el año más reciente.</t>
  </si>
  <si>
    <t>Ingrese a https://terridata.dnp.gov.co/  ingrese a la opción "explore y exporte la base de datos de su preferencia a través de descargas", luego seleccionar el archivo excel de la dimensión "Medición de desempeño" (municipal o departamental según aplique. Una vez la tabla se abra de click en la opción "Habilitar edición" y luego en la columna G filtre por la opción "Gobierno Abierto y Transparencia". Asegúrese que en la columnas B y D se encuentre filtrado para su alcaldía o gobernación, en la columna J consulta el año más reciente.</t>
  </si>
  <si>
    <t>Ingrese a https://gobiernodigital.mintic.gov.co/portal/ haga click en "mediciones", luego en "índice Territorial" y en "posteriormente en el archivo de resultados de la vigencia más reciente. Habilite el uso del archivo descargado, allí se encuentra el porcentaje de " Índice de Gobierno Digital" en la columna J. Asegúrese de ubicar su entidad en la columna F para departamentos y H para municipios.
En los resultados de la vigencia 2021 hacia atrás, en el archivo descargado se encuentra el porcentaje de " Índice de Gobierno Digital " en la columna K. Asegúrese de ubicar su entidad en la columna B.</t>
  </si>
  <si>
    <t>Ingrese a https://terridata.dnp.gov.co/  ingrese a la opción "explore y exporte la base de datos de su preferencia a través de descargas", luego seleccionar el archivo excel de la dimensión "Ambiente". Una vez la tabla se abra de click en la opción "Habilitar edición" y luego en la columna G filtre por la opción "Porcentaje del área de la entidad territorial amenazada por fenómenos hidrometereológicos". Asegúrese que en la columnas B y D se encuentre filtrado para su alcaldía o gobernación, en la columna J consulta el año más reciente.
Aplique la fórmula: porcentaje del área amenazada*100/total área de la entidad territorial</t>
  </si>
  <si>
    <t>Ingrese a https://terridata.dnp.gov.co/  ingrese a la opción "explore y exporte la base de datos de su preferencia a través de descargas", luego seleccionar el archivo excel de la dimensión "Ambiente". Una vez la tabla se abra de click en la opción "Habilitar edición" y luego en la columna G filtre por la opción "Porcentaje en reducción del riesgo". Asegúrese que en la columnas B y D se encuentre filtrado para su alcaldía o gobernación, en la columna J consulta el año más reciente.</t>
  </si>
  <si>
    <t>Ingrese a https://terridata.dnp.gov.co/  ingrese a la opción "explore y exporte la base de datos de su preferencia a través de descargas", luego seleccionar el archivo excel de la dimensión "Ambiente". Una vez la tabla se abra de click en la opción "Habilitar edición" y luego en la columna G filtre por la opción "Porcentaje del área departamental deforestada que ocurrió en el municipio". Asegúrese que en la columnas B y D se encuentre filtrado para su alcaldía o gobernación, en la columna J consulta el año más reciente.</t>
  </si>
  <si>
    <t>Ingrese a https://terridata.dnp.gov.co/  ingrese a la opción "explore y exporte la base de datos de su preferencia a través de descargas", luego seleccionar el archivo excel de la dimensión "Mercado laboral". Una vez la tabla se abra de click en la opción "Habilitar edición" y luego en la columna G filtre por la opción "número de empresas generadoras de empleo formal por cada 10.000 habitantes". Asegúrese que en la columnas B y D se encuentre filtrado para su alcaldía o gobernación, en la columna J consulta el año más reciente.</t>
  </si>
  <si>
    <t>Ingrese a https://terridata.dnp.gov.co/  ingrese a la opción "explore y exporte la base de datos de su preferencia a través de descargas", luego seleccionar el archivo excel de la dimensión "Vivienda y acceso a servicios públicos". Una vez la tabla se abra de click en la opción "Habilitar edición" y luego en la columna G filtre por la opción "Cobertura de internet (Censo)". Asegúrese que en la columnas B y D se encuentre filtrado para su alcaldía o gobernación, en la columna J consulta el año más reciente.</t>
  </si>
  <si>
    <t>Ingrese a https://terridata.dnp.gov.co/  ingrese a la opción "explore y exporte la base de datos de su preferencia a través de descargas", luego seleccionar el archivo excel de la dimensión "Vivienda y acceso a servicios públicos". Una vez la tabla se abra de click en la opción "Habilitar edición" y luego en la columna G filtre por la opción "Cobertura de aseo (Censo)". Asegúrese que en la columnas B y D se encuentre filtrado para su alcaldía o gobernación, en la columna J consulta el año más reciente.</t>
  </si>
  <si>
    <t>RESULTADO GENERAL</t>
  </si>
  <si>
    <t xml:space="preserve">Ingrese a https://portucolombia.mincit.gov.co/tematicas/estadisticas-territoriales/estadisticas-territoriales-de-turismo-1 y filtre por departamento y municipio. </t>
  </si>
  <si>
    <t xml:space="preserve">Ingrese a https://terridata.dnp.gov.co/  ingrese a la opción "explore y exporte la base de datos de su preferencia a través de descargas", luego seleccionar el archivo excel de la dimensión "Convivencia y seguridad ciudadana". Una vez la tabla se abra de click en la opción "Habilitar edición" y luego en la columna G filtre por la opción "Tasa de homicidio por cada 100.000 habitantes". Asegúrese que en la columna J consulta el año más reciente que esté disponible.  </t>
  </si>
  <si>
    <t>Ingrese a https://osc.dnp.gov.co/index.php/escalafones/sistema-de-ciudades luego haga click en “índice de ciudades modernas” y un vez se despliegue la ventana, de click en "resultados", habilite la edición y en la base de datos descargada consulte la columna de “Cobertura en Educación Superior-Pregrado” .En la columna “Año” asegúrese seleccionar el año más reciente.</t>
  </si>
  <si>
    <t>Ingrese a https://osc.dnp.gov.co/index.php/escalafones/sistema-de-ciudades luego haga click en “índice de ciudades modernas” y un vez se despliegue la ventana, de click en "resultados", habilite la edición y en la base de datos descargada consulte la columna de “Índice de Equidad e inclusión social” .En la columna “Año” asegúrese seleccionar el año más reciente.</t>
  </si>
  <si>
    <t xml:space="preserve">Ingrese a https://terridata.dnp.gov.co/  ingrese a la opción "explore y exporte la base de datos de su preferencia a través de descargas", luego seleccionar el archivo excel de la dimensión "Convivencia y seguridad ciudadana". Una vez la tabla se abra de click en la opción "Habilitar edición" y luego en la columna G filtre por la opción "Tasa de hurto por cada 100.000 habitantes". Asegúrese que en la columna J consulta el año más reciente que esté disponible.  </t>
  </si>
  <si>
    <t>Ingrese a https://osc.dnp.gov.co/index.php/escalafones/sistema-de-ciudades luego haga click en “índice de ciudades modernas” y un vez se despliegue la ventana, de click en "resultados", habilite la edición  y en la base de datos descargada consulte el “Índice de Sostenibilidad” para su entidad territorial (columna II). En la columna “Año” asegúrese seleccionar el año más reciente.</t>
  </si>
  <si>
    <t>Ingrese a https://osc.dnp.gov.co/index.php/escalafones/sistema-de-ciudades luego haga click en “índice de ciudades modernas” y un vez se despliegue la ventana, de click en "resultados", habilite la edición y en la base de datos descargada consulte la columna " Velocidad promedio ancho de banda de internet - bajada " . En la columna “Año” asegúrese seleccionar el año más reciente.</t>
  </si>
  <si>
    <t>Ingrese a https://osc.dnp.gov.co/index.php/escalafones/sistema-de-ciudades luego haga click en “índice de ciudades modernas” y un vez se despliegue la ventana, de click en "resultados", habilite la edición y en la base de datos descargada consulte la columna " Índice de Gobernanza, Participación e Instituciones”. En la columna “Año” asegúrese seleccionar el año más reciente.</t>
  </si>
  <si>
    <t>Ingrese a https://osc.dnp.gov.co/index.php/escalafones/sistema-de-ciudades luego haga click en “índice de ciudades modernas” y un vez se despliegue la ventana, de click en "resultados", habilite la edición  y en la base de datos descargada consulte la columna "Pertenencia a Asociación de Municipios". En la columna “Año” asegúrese seleccionar el año más reciente.</t>
  </si>
  <si>
    <t>Ingrese a https://osc.dnp.gov.co/index.php/escalafones/sistema-de-ciudades luego haga click en “índice de ciudades modernas” y un vez se despliegue la ventana, de click en "resultados", habilite la edición  y en la base de datos descargada consulte la columna "Índice de Cuidado Ambiental". En la columna “Año” asegúrese seleccionar el año más reciente.</t>
  </si>
  <si>
    <t>Ingrese a https://osc.dnp.gov.co/index.php/escalafones/sistema-de-ciudades luego haga click en “índice de ciudades modernas” y un vez se despliegue la ventana, de click en "resultados", habilite la edición  y en la base de datos descargada consulte la columna " Sitio de disposición final de residuos sólidos” . En la columna “Año” asegúrese seleccionar el año más reciente.</t>
  </si>
  <si>
    <t>Ingrese a https://osc.dnp.gov.co/index.php/escalafones/sistema-de-ciudades luego haga click en “índice de ciudades modernas” y un vez se despliegue la ventana, de click en "resultados", habilite la edición  y en la base de datos descargada consulte la columna "Índice de Tecnología”. En la columna “Año” asegúrese seleccionar el año más reciente.</t>
  </si>
  <si>
    <t>Ingrese a https://osc.dnp.gov.co/index.php/escalafones/sistema-de-ciudades luego haga click en “índice de ciudades modernas” y un vez se despliegue la ventana, de click en "resultados", habilite la edición y en la base de datos descargada consulte la columna " Índice de Ciencia". En la columna “Año” asegúrese seleccionar el año más reciente.</t>
  </si>
  <si>
    <t>Ingrese a https://osc.dnp.gov.co/index.php/escalafones/sistema-de-ciudades luego haga click en “índice de ciudades modernas” y un vez se despliegue la ventana, de click en "resultados", habilite la edición y en la base de datos descargada consulte la columna " Índice de Productividad". En la columna “Año” asegúrese seleccionar el año más reciente.</t>
  </si>
  <si>
    <t xml:space="preserve">Ingrese a  https://www.dane.gov.co/index.php/estadisticas-por-tema/pobreza-y-condiciones-de-vida/necesidades-basicas-insatisfechas-nbi luego ingrese a la opción "Indicadores de necesidades básicas insatisfechas (NBI), según recientes agregaciones territoriales (publicado 30 de junio de 2022)" y en el archivo descargado consulte la columna "Prop de personas en NBI (%)" (columna E para la hoja de municipios y  C para departamentos.  </t>
  </si>
  <si>
    <t>Ingrese a https://hecaa.mineducacion.gov.co/consultaspublicas/tableros/matricula, seleccione los filtros correspondientes a: Nivel académico, departamento y municipio, identifique sobre el grafico la cantidad de personas matriculadas en el nivel de educación superior – Posgrado.
Para calcular el numero de estudiantes realice la siguiente formula: # inscritos/(total de la población/100.000)</t>
  </si>
  <si>
    <t>Ingrese a https://osc.dnp.gov.co/index.php/escalafones/sistema-de-ciudades luego haga click en “índice de ciudades modernas” y un vez se despliegue la ventana, de click en "resultados", habilite la edición y en la base de datos descargada consulte la columna " Porcentaje de Inversión en gestión de riesgo como proporción de la inversión total". En la columna “Año” asegúrese seleccionar el año más reciente.</t>
  </si>
  <si>
    <t>Ingrese a https://osc.dnp.gov.co/index.php/escalafones/sistema-de-ciudades luego haga click en “índice de ciudades modernas” y un vez se despliegue la ventana, de click en "resultados", habilite la edición y en la base de datos descargada consulte la columna " Índice de Riesgo de la Calidad del Agua para Consumo Humano (IRCA) - ponderado urbano-rural ". En la columna “Año” asegúrese seleccionar el año más reciente.</t>
  </si>
  <si>
    <t>Ingrese a https://osc.dnp.gov.co/index.php/escalafones/sistema-de-ciudades luego haga click en “índice de ciudades modernas” y un vez se despliegue la ventana, de click en "resultados", habilite la edición y en la base de datos descargada consulte la columna "Tasa de grupos de investigación equivalentes a A1 Colciencias por cada 10000 personas entre los 17-21 años”. En la columna “Año” asegúrese seleccionar el año más reciente.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</si>
</sst>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3" x14ac:knownFonts="1">
    <font>
      <sz val="11"/>
      <color theme="1"/>
      <name val="Calibri"/>
      <family val="2"/>
      <scheme val="minor"/>
    </font>
    <font>
      <b/>
      <sz val="11"/>
      <color theme="0"/>
      <name val="Calibri"/>
      <family val="2"/>
      <scheme val="minor"/>
    </font>
    <font>
      <b/>
      <sz val="12"/>
      <color theme="0"/>
      <name val="Arial"/>
      <family val="2"/>
    </font>
    <font>
      <sz val="12"/>
      <color theme="1"/>
      <name val="Arial"/>
      <family val="2"/>
    </font>
    <font>
      <sz val="11"/>
      <color rgb="FF006100"/>
      <name val="Calibri"/>
      <family val="2"/>
      <scheme val="minor"/>
    </font>
    <font>
      <sz val="11"/>
      <name val="Arial"/>
      <family val="2"/>
    </font>
    <font>
      <b/>
      <sz val="11"/>
      <name val="Arial"/>
      <family val="2"/>
    </font>
    <font>
      <sz val="11"/>
      <color theme="1"/>
      <name val="Calibri"/>
      <family val="2"/>
      <scheme val="minor"/>
    </font>
    <font>
      <b/>
      <sz val="16"/>
      <name val="Arial"/>
      <family val="2"/>
    </font>
    <font>
      <sz val="16"/>
      <name val="Arial"/>
      <family val="2"/>
    </font>
    <font>
      <sz val="8"/>
      <name val="Calibri"/>
      <family val="2"/>
      <scheme val="minor"/>
    </font>
    <font>
      <b/>
      <sz val="12"/>
      <color theme="1"/>
      <name val="Arial"/>
      <family val="2"/>
    </font>
    <font>
      <sz val="11"/>
      <color theme="1"/>
      <name val="Arial"/>
      <family val="2"/>
    </font>
  </fonts>
  <fills count="6">
    <fill>
      <patternFill patternType="none"/>
    </fill>
    <fill>
      <patternFill patternType="gray125"/>
    </fill>
    <fill>
      <patternFill patternType="solid">
        <fgColor rgb="FF522B57"/>
        <bgColor indexed="64"/>
      </patternFill>
    </fill>
    <fill>
      <patternFill patternType="solid">
        <fgColor theme="0"/>
        <bgColor indexed="64"/>
      </patternFill>
    </fill>
    <fill>
      <patternFill patternType="solid">
        <fgColor theme="8" tint="-0.249977111117893"/>
        <bgColor indexed="64"/>
      </patternFill>
    </fill>
    <fill>
      <patternFill patternType="solid">
        <fgColor rgb="FFC6EFCE"/>
      </patternFill>
    </fill>
  </fills>
  <borders count="54">
    <border>
      <left/>
      <right/>
      <top/>
      <bottom/>
      <diagonal/>
    </border>
    <border>
      <left style="medium">
        <color rgb="FFECECEC"/>
      </left>
      <right style="medium">
        <color rgb="FFECECEC"/>
      </right>
      <top style="medium">
        <color rgb="FFECECEC"/>
      </top>
      <bottom style="medium">
        <color rgb="FFECECEC"/>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auto="1"/>
      </left>
      <right style="hair">
        <color auto="1"/>
      </right>
      <top style="medium">
        <color indexed="64"/>
      </top>
      <bottom style="hair">
        <color auto="1"/>
      </bottom>
      <diagonal/>
    </border>
    <border>
      <left style="hair">
        <color indexed="64"/>
      </left>
      <right style="hair">
        <color indexed="64"/>
      </right>
      <top style="medium">
        <color indexed="64"/>
      </top>
      <bottom style="hair">
        <color indexed="64"/>
      </bottom>
      <diagonal/>
    </border>
    <border>
      <left style="hair">
        <color auto="1"/>
      </left>
      <right style="thin">
        <color auto="1"/>
      </right>
      <top style="medium">
        <color indexed="64"/>
      </top>
      <bottom style="hair">
        <color auto="1"/>
      </bottom>
      <diagonal/>
    </border>
    <border>
      <left style="thin">
        <color auto="1"/>
      </left>
      <right style="hair">
        <color auto="1"/>
      </right>
      <top style="hair">
        <color auto="1"/>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thin">
        <color auto="1"/>
      </right>
      <top style="hair">
        <color auto="1"/>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thin">
        <color auto="1"/>
      </left>
      <right style="hair">
        <color auto="1"/>
      </right>
      <top/>
      <bottom/>
      <diagonal/>
    </border>
    <border>
      <left style="hair">
        <color indexed="64"/>
      </left>
      <right style="hair">
        <color indexed="64"/>
      </right>
      <top/>
      <bottom/>
      <diagonal/>
    </border>
    <border>
      <left style="hair">
        <color auto="1"/>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hair">
        <color auto="1"/>
      </top>
      <bottom style="thin">
        <color auto="1"/>
      </bottom>
      <diagonal/>
    </border>
    <border>
      <left style="thin">
        <color auto="1"/>
      </left>
      <right/>
      <top/>
      <bottom/>
      <diagonal/>
    </border>
    <border>
      <left style="hair">
        <color indexed="64"/>
      </left>
      <right style="hair">
        <color indexed="64"/>
      </right>
      <top style="hair">
        <color indexed="64"/>
      </top>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
      <left style="thin">
        <color auto="1"/>
      </left>
      <right style="hair">
        <color auto="1"/>
      </right>
      <top style="medium">
        <color indexed="64"/>
      </top>
      <bottom/>
      <diagonal/>
    </border>
    <border>
      <left style="hair">
        <color auto="1"/>
      </left>
      <right style="thin">
        <color auto="1"/>
      </right>
      <top style="medium">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1" fillId="2" borderId="1">
      <alignment horizontal="center" vertical="center" wrapText="1"/>
    </xf>
    <xf numFmtId="0" fontId="4" fillId="5" borderId="0" applyNumberFormat="0" applyBorder="0" applyAlignment="0" applyProtection="0"/>
    <xf numFmtId="44" fontId="7" fillId="0" borderId="0" applyFont="0" applyFill="0" applyBorder="0" applyAlignment="0" applyProtection="0"/>
  </cellStyleXfs>
  <cellXfs count="135">
    <xf numFmtId="0" fontId="0" fillId="0" borderId="0" xfId="0"/>
    <xf numFmtId="0" fontId="0" fillId="3" borderId="0" xfId="0" applyFill="1"/>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3" fillId="3" borderId="4" xfId="0" applyFont="1" applyFill="1" applyBorder="1"/>
    <xf numFmtId="2" fontId="3" fillId="3" borderId="5" xfId="0" applyNumberFormat="1" applyFont="1" applyFill="1" applyBorder="1" applyAlignment="1">
      <alignment horizontal="center"/>
    </xf>
    <xf numFmtId="0" fontId="3" fillId="3" borderId="6" xfId="0" applyFont="1" applyFill="1" applyBorder="1"/>
    <xf numFmtId="2" fontId="3" fillId="3" borderId="7" xfId="0" applyNumberFormat="1" applyFont="1" applyFill="1" applyBorder="1" applyAlignment="1">
      <alignment horizontal="center"/>
    </xf>
    <xf numFmtId="0" fontId="6" fillId="3" borderId="9"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5" fillId="3" borderId="0" xfId="0" applyFont="1" applyFill="1" applyAlignment="1">
      <alignment horizontal="center" vertical="top" wrapText="1"/>
    </xf>
    <xf numFmtId="0" fontId="5" fillId="3" borderId="0" xfId="0" applyFont="1" applyFill="1" applyAlignment="1">
      <alignment vertical="top"/>
    </xf>
    <xf numFmtId="0" fontId="5" fillId="3" borderId="0" xfId="0" applyFont="1" applyFill="1" applyAlignment="1">
      <alignment vertical="top" wrapText="1"/>
    </xf>
    <xf numFmtId="0" fontId="5" fillId="3" borderId="0" xfId="0" applyFont="1" applyFill="1" applyAlignment="1">
      <alignment vertical="center"/>
    </xf>
    <xf numFmtId="44" fontId="5" fillId="3" borderId="0" xfId="3" applyFont="1" applyFill="1" applyAlignment="1">
      <alignment vertical="top" wrapText="1"/>
    </xf>
    <xf numFmtId="2" fontId="5" fillId="3" borderId="0" xfId="0" applyNumberFormat="1" applyFont="1" applyFill="1" applyAlignment="1">
      <alignment vertical="top"/>
    </xf>
    <xf numFmtId="2" fontId="5" fillId="3" borderId="45" xfId="0" applyNumberFormat="1"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6" xfId="0" applyFont="1" applyFill="1" applyBorder="1"/>
    <xf numFmtId="2" fontId="11" fillId="3" borderId="7" xfId="0" applyNumberFormat="1" applyFont="1" applyFill="1" applyBorder="1" applyAlignment="1">
      <alignment horizontal="center"/>
    </xf>
    <xf numFmtId="0" fontId="5" fillId="3" borderId="28" xfId="0" applyFont="1" applyFill="1" applyBorder="1" applyAlignment="1">
      <alignment horizontal="center" vertical="center" wrapText="1"/>
    </xf>
    <xf numFmtId="49" fontId="5" fillId="3" borderId="28" xfId="0" applyNumberFormat="1" applyFont="1" applyFill="1" applyBorder="1" applyAlignment="1">
      <alignment vertical="center" wrapText="1"/>
    </xf>
    <xf numFmtId="1" fontId="5" fillId="0" borderId="28" xfId="0" applyNumberFormat="1" applyFont="1" applyBorder="1" applyAlignment="1">
      <alignment vertical="center" wrapText="1"/>
    </xf>
    <xf numFmtId="0" fontId="5" fillId="3" borderId="28" xfId="0" applyFont="1" applyFill="1" applyBorder="1" applyAlignment="1">
      <alignment horizontal="center" vertical="center"/>
    </xf>
    <xf numFmtId="0" fontId="5" fillId="3" borderId="15" xfId="2" applyNumberFormat="1" applyFont="1" applyFill="1" applyBorder="1" applyAlignment="1">
      <alignment horizontal="center" vertical="center" wrapText="1"/>
    </xf>
    <xf numFmtId="49" fontId="5" fillId="3" borderId="15" xfId="2" applyNumberFormat="1" applyFont="1" applyFill="1" applyBorder="1" applyAlignment="1">
      <alignment vertical="center" wrapText="1"/>
    </xf>
    <xf numFmtId="49" fontId="5" fillId="3" borderId="15" xfId="0" applyNumberFormat="1" applyFont="1" applyFill="1" applyBorder="1" applyAlignment="1">
      <alignment vertical="center" wrapText="1"/>
    </xf>
    <xf numFmtId="1" fontId="5" fillId="0" borderId="15" xfId="0" applyNumberFormat="1" applyFont="1" applyBorder="1" applyAlignment="1">
      <alignment vertical="center" wrapText="1"/>
    </xf>
    <xf numFmtId="0" fontId="5" fillId="3" borderId="15" xfId="0" applyFont="1" applyFill="1" applyBorder="1" applyAlignment="1">
      <alignment horizontal="center" vertical="center"/>
    </xf>
    <xf numFmtId="0" fontId="5" fillId="3" borderId="15" xfId="0" applyFont="1" applyFill="1" applyBorder="1" applyAlignment="1">
      <alignment horizontal="center" vertical="center" wrapText="1"/>
    </xf>
    <xf numFmtId="49" fontId="5" fillId="0" borderId="15" xfId="0" applyNumberFormat="1" applyFont="1" applyBorder="1" applyAlignment="1">
      <alignment vertical="center" wrapText="1"/>
    </xf>
    <xf numFmtId="0" fontId="5" fillId="3" borderId="16" xfId="2" applyNumberFormat="1" applyFont="1" applyFill="1" applyBorder="1" applyAlignment="1">
      <alignment horizontal="center" vertical="center" wrapText="1"/>
    </xf>
    <xf numFmtId="49" fontId="5" fillId="3" borderId="16" xfId="2" applyNumberFormat="1" applyFont="1" applyFill="1" applyBorder="1" applyAlignment="1">
      <alignment vertical="center" wrapText="1"/>
    </xf>
    <xf numFmtId="49" fontId="5" fillId="3" borderId="16" xfId="0" applyNumberFormat="1" applyFont="1" applyFill="1" applyBorder="1" applyAlignment="1">
      <alignment vertical="center" wrapText="1"/>
    </xf>
    <xf numFmtId="1" fontId="5" fillId="0" borderId="16" xfId="0" applyNumberFormat="1" applyFont="1" applyBorder="1" applyAlignment="1">
      <alignment vertical="center" wrapText="1"/>
    </xf>
    <xf numFmtId="0" fontId="5" fillId="3" borderId="16" xfId="0" applyFont="1" applyFill="1" applyBorder="1" applyAlignment="1">
      <alignment horizontal="center" vertical="center"/>
    </xf>
    <xf numFmtId="2" fontId="5" fillId="3" borderId="7" xfId="0" applyNumberFormat="1" applyFont="1" applyFill="1" applyBorder="1" applyAlignment="1">
      <alignment horizontal="center"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49" fontId="5" fillId="3" borderId="18" xfId="0" applyNumberFormat="1" applyFont="1" applyFill="1" applyBorder="1" applyAlignment="1">
      <alignment vertical="center" wrapText="1"/>
    </xf>
    <xf numFmtId="0" fontId="5" fillId="0" borderId="18" xfId="0" applyFont="1" applyBorder="1" applyAlignment="1">
      <alignment vertical="center" wrapText="1"/>
    </xf>
    <xf numFmtId="0" fontId="5" fillId="3" borderId="18" xfId="0" applyFont="1" applyFill="1" applyBorder="1" applyAlignment="1">
      <alignment horizontal="center" vertical="center"/>
    </xf>
    <xf numFmtId="2" fontId="5" fillId="3" borderId="19" xfId="0" applyNumberFormat="1"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49" fontId="5" fillId="3" borderId="25" xfId="0" applyNumberFormat="1" applyFont="1" applyFill="1" applyBorder="1" applyAlignment="1">
      <alignment vertical="center" wrapText="1"/>
    </xf>
    <xf numFmtId="0" fontId="5" fillId="3" borderId="25" xfId="0" applyFont="1" applyFill="1" applyBorder="1" applyAlignment="1">
      <alignment vertical="center" wrapText="1"/>
    </xf>
    <xf numFmtId="0" fontId="5" fillId="3" borderId="25" xfId="0" applyFont="1" applyFill="1" applyBorder="1" applyAlignment="1">
      <alignment horizontal="center" vertical="center"/>
    </xf>
    <xf numFmtId="2" fontId="5" fillId="3" borderId="26" xfId="0" applyNumberFormat="1" applyFont="1" applyFill="1" applyBorder="1" applyAlignment="1">
      <alignment horizontal="center" vertical="center"/>
    </xf>
    <xf numFmtId="49" fontId="5" fillId="0" borderId="28" xfId="0" applyNumberFormat="1" applyFont="1" applyBorder="1" applyAlignment="1">
      <alignment vertical="center" wrapText="1"/>
    </xf>
    <xf numFmtId="0" fontId="5" fillId="3" borderId="28" xfId="0" applyFont="1" applyFill="1" applyBorder="1" applyAlignment="1">
      <alignment vertical="center" wrapText="1"/>
    </xf>
    <xf numFmtId="0" fontId="5" fillId="0" borderId="15" xfId="0" applyFont="1" applyBorder="1" applyAlignment="1">
      <alignment vertical="center" wrapText="1"/>
    </xf>
    <xf numFmtId="0" fontId="5" fillId="3" borderId="16" xfId="0" applyFont="1" applyFill="1" applyBorder="1" applyAlignment="1">
      <alignment horizontal="center" vertical="center" wrapText="1"/>
    </xf>
    <xf numFmtId="0" fontId="5" fillId="3" borderId="16" xfId="0" applyFont="1" applyFill="1" applyBorder="1" applyAlignment="1">
      <alignment vertical="center" wrapText="1"/>
    </xf>
    <xf numFmtId="0" fontId="5" fillId="3" borderId="2" xfId="0" applyFont="1" applyFill="1" applyBorder="1" applyAlignment="1">
      <alignment horizontal="center" vertical="center" wrapText="1"/>
    </xf>
    <xf numFmtId="0" fontId="5" fillId="3" borderId="14" xfId="2" applyNumberFormat="1" applyFont="1" applyFill="1" applyBorder="1" applyAlignment="1">
      <alignment horizontal="center" vertical="center" wrapText="1"/>
    </xf>
    <xf numFmtId="49" fontId="5" fillId="3" borderId="14" xfId="2" applyNumberFormat="1" applyFont="1" applyFill="1" applyBorder="1" applyAlignment="1">
      <alignment vertical="center" wrapText="1"/>
    </xf>
    <xf numFmtId="49" fontId="5" fillId="3" borderId="14" xfId="0" applyNumberFormat="1" applyFont="1" applyFill="1" applyBorder="1" applyAlignment="1">
      <alignment vertical="center" wrapText="1"/>
    </xf>
    <xf numFmtId="49" fontId="5" fillId="0" borderId="14" xfId="0" applyNumberFormat="1" applyFont="1" applyBorder="1" applyAlignment="1">
      <alignment vertical="center" wrapText="1"/>
    </xf>
    <xf numFmtId="0" fontId="5" fillId="3" borderId="14" xfId="0" applyFont="1" applyFill="1" applyBorder="1" applyAlignment="1">
      <alignment horizontal="center" vertical="center"/>
    </xf>
    <xf numFmtId="2" fontId="5" fillId="3" borderId="3" xfId="0" applyNumberFormat="1" applyFont="1" applyFill="1" applyBorder="1" applyAlignment="1">
      <alignment horizontal="center" vertical="center"/>
    </xf>
    <xf numFmtId="49" fontId="5" fillId="0" borderId="16" xfId="0" applyNumberFormat="1" applyFont="1" applyBorder="1" applyAlignment="1">
      <alignment vertical="center" wrapText="1"/>
    </xf>
    <xf numFmtId="0" fontId="5" fillId="3" borderId="39" xfId="0" applyFont="1" applyFill="1" applyBorder="1" applyAlignment="1">
      <alignment horizontal="center" vertical="center"/>
    </xf>
    <xf numFmtId="0" fontId="5" fillId="3" borderId="41" xfId="0" applyFont="1" applyFill="1" applyBorder="1" applyAlignment="1">
      <alignment vertical="center"/>
    </xf>
    <xf numFmtId="49" fontId="5" fillId="3" borderId="31" xfId="2" applyNumberFormat="1" applyFont="1" applyFill="1" applyBorder="1" applyAlignment="1">
      <alignment vertical="center" wrapText="1"/>
    </xf>
    <xf numFmtId="49" fontId="5" fillId="3" borderId="31" xfId="0" applyNumberFormat="1" applyFont="1" applyFill="1" applyBorder="1" applyAlignment="1">
      <alignment vertical="center" wrapText="1"/>
    </xf>
    <xf numFmtId="49" fontId="5" fillId="0" borderId="31" xfId="0" applyNumberFormat="1" applyFont="1" applyBorder="1" applyAlignment="1">
      <alignment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49" fontId="5" fillId="3" borderId="22" xfId="0" applyNumberFormat="1" applyFont="1" applyFill="1" applyBorder="1" applyAlignment="1">
      <alignment vertical="center" wrapText="1"/>
    </xf>
    <xf numFmtId="49" fontId="5" fillId="0" borderId="22" xfId="0" applyNumberFormat="1" applyFont="1" applyBorder="1" applyAlignment="1">
      <alignment vertical="center" wrapText="1"/>
    </xf>
    <xf numFmtId="0" fontId="5" fillId="3" borderId="22" xfId="0" applyFont="1" applyFill="1" applyBorder="1" applyAlignment="1">
      <alignment horizontal="center" vertical="center"/>
    </xf>
    <xf numFmtId="2" fontId="5" fillId="3" borderId="23" xfId="0" applyNumberFormat="1" applyFont="1" applyFill="1" applyBorder="1" applyAlignment="1">
      <alignment horizontal="center" vertical="center"/>
    </xf>
    <xf numFmtId="0" fontId="5" fillId="3" borderId="14" xfId="0" applyFont="1" applyFill="1" applyBorder="1" applyAlignment="1">
      <alignment horizontal="center" vertical="center" wrapText="1"/>
    </xf>
    <xf numFmtId="0" fontId="5" fillId="3" borderId="44" xfId="0" applyFont="1" applyFill="1" applyBorder="1" applyAlignment="1">
      <alignment horizontal="center" vertical="center" wrapText="1"/>
    </xf>
    <xf numFmtId="1" fontId="5" fillId="0" borderId="14" xfId="0" applyNumberFormat="1" applyFont="1" applyBorder="1" applyAlignment="1">
      <alignment vertical="center" wrapText="1"/>
    </xf>
    <xf numFmtId="0" fontId="5" fillId="3" borderId="44" xfId="0" applyFont="1" applyFill="1" applyBorder="1" applyAlignment="1">
      <alignment horizontal="center" vertical="center"/>
    </xf>
    <xf numFmtId="0" fontId="5" fillId="3" borderId="31" xfId="0" applyFont="1" applyFill="1" applyBorder="1" applyAlignment="1">
      <alignment horizontal="center" vertical="center" wrapText="1"/>
    </xf>
    <xf numFmtId="1" fontId="5" fillId="0" borderId="31" xfId="0" applyNumberFormat="1" applyFont="1" applyBorder="1" applyAlignment="1">
      <alignment vertical="center" wrapText="1"/>
    </xf>
    <xf numFmtId="0" fontId="5" fillId="3" borderId="31" xfId="0" applyFont="1" applyFill="1" applyBorder="1" applyAlignment="1">
      <alignment horizontal="center" vertical="center"/>
    </xf>
    <xf numFmtId="0" fontId="5" fillId="3" borderId="28" xfId="2" applyNumberFormat="1" applyFont="1" applyFill="1" applyBorder="1" applyAlignment="1">
      <alignment horizontal="center" vertical="center" wrapText="1"/>
    </xf>
    <xf numFmtId="49" fontId="5" fillId="3" borderId="28" xfId="2" applyNumberFormat="1" applyFont="1" applyFill="1" applyBorder="1" applyAlignment="1">
      <alignment vertical="center" wrapText="1"/>
    </xf>
    <xf numFmtId="0" fontId="5" fillId="0" borderId="16" xfId="0" applyFont="1" applyBorder="1" applyAlignment="1">
      <alignment vertical="center" wrapText="1"/>
    </xf>
    <xf numFmtId="0" fontId="5" fillId="3" borderId="18" xfId="2" applyNumberFormat="1" applyFont="1" applyFill="1" applyBorder="1" applyAlignment="1">
      <alignment horizontal="center" vertical="center" wrapText="1"/>
    </xf>
    <xf numFmtId="49" fontId="5" fillId="3" borderId="18" xfId="2" applyNumberFormat="1" applyFont="1" applyFill="1" applyBorder="1" applyAlignment="1">
      <alignment vertical="center" wrapText="1"/>
    </xf>
    <xf numFmtId="49" fontId="5" fillId="0" borderId="25" xfId="0" applyNumberFormat="1" applyFont="1" applyBorder="1" applyAlignment="1">
      <alignment vertical="center" wrapText="1"/>
    </xf>
    <xf numFmtId="0" fontId="5" fillId="3" borderId="25" xfId="2" applyNumberFormat="1" applyFont="1" applyFill="1" applyBorder="1" applyAlignment="1">
      <alignment horizontal="center" vertical="center" wrapText="1"/>
    </xf>
    <xf numFmtId="49" fontId="5" fillId="3" borderId="25" xfId="2" applyNumberFormat="1" applyFont="1" applyFill="1" applyBorder="1" applyAlignment="1">
      <alignment vertical="center" wrapText="1"/>
    </xf>
    <xf numFmtId="0" fontId="5" fillId="0" borderId="25" xfId="0" applyFont="1" applyBorder="1" applyAlignment="1">
      <alignment vertical="center" wrapText="1"/>
    </xf>
    <xf numFmtId="1" fontId="5" fillId="3" borderId="25" xfId="0" applyNumberFormat="1" applyFont="1" applyFill="1" applyBorder="1" applyAlignment="1">
      <alignment vertical="center" wrapText="1"/>
    </xf>
    <xf numFmtId="0" fontId="5" fillId="0" borderId="14" xfId="0" applyFont="1" applyBorder="1" applyAlignment="1">
      <alignment vertical="center" wrapText="1"/>
    </xf>
    <xf numFmtId="1" fontId="5" fillId="0" borderId="25" xfId="0" applyNumberFormat="1" applyFont="1" applyBorder="1" applyAlignment="1">
      <alignment vertical="center" wrapText="1"/>
    </xf>
    <xf numFmtId="49" fontId="5" fillId="0" borderId="18" xfId="0" applyNumberFormat="1" applyFont="1" applyBorder="1" applyAlignment="1">
      <alignment vertical="center" wrapText="1"/>
    </xf>
    <xf numFmtId="0" fontId="5" fillId="0" borderId="28" xfId="0" applyFont="1" applyBorder="1" applyAlignment="1">
      <alignment vertical="center" wrapText="1"/>
    </xf>
    <xf numFmtId="49" fontId="12" fillId="0" borderId="18" xfId="0" applyNumberFormat="1" applyFont="1" applyBorder="1" applyAlignment="1">
      <alignment vertical="center" wrapText="1"/>
    </xf>
    <xf numFmtId="0" fontId="12" fillId="0" borderId="14" xfId="0" applyFont="1" applyBorder="1" applyAlignment="1">
      <alignment vertical="center" wrapText="1"/>
    </xf>
    <xf numFmtId="0" fontId="12" fillId="0" borderId="16" xfId="0" applyFont="1" applyBorder="1" applyAlignment="1">
      <alignment vertical="center" wrapText="1"/>
    </xf>
    <xf numFmtId="0" fontId="12" fillId="0" borderId="18" xfId="0" applyFont="1" applyBorder="1" applyAlignment="1">
      <alignment vertical="center" wrapText="1"/>
    </xf>
    <xf numFmtId="0" fontId="5" fillId="3" borderId="2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5" fillId="3" borderId="9" xfId="0" applyNumberFormat="1" applyFont="1" applyFill="1" applyBorder="1" applyAlignment="1">
      <alignment horizontal="center" vertical="center" wrapText="1"/>
    </xf>
    <xf numFmtId="49" fontId="5" fillId="3" borderId="10" xfId="0" applyNumberFormat="1" applyFont="1" applyFill="1" applyBorder="1" applyAlignment="1">
      <alignment horizontal="center" vertical="center" wrapText="1"/>
    </xf>
    <xf numFmtId="49" fontId="5" fillId="3" borderId="11"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9" fillId="3" borderId="0" xfId="0" applyFont="1" applyFill="1" applyAlignment="1">
      <alignment horizontal="center" vertical="top" wrapText="1"/>
    </xf>
    <xf numFmtId="0" fontId="8" fillId="3" borderId="0" xfId="0" applyFont="1" applyFill="1" applyAlignment="1">
      <alignment horizontal="center" vertical="top"/>
    </xf>
    <xf numFmtId="0" fontId="5" fillId="3" borderId="0" xfId="0" applyFont="1" applyFill="1" applyAlignment="1">
      <alignment horizontal="center" vertical="top" wrapText="1"/>
    </xf>
    <xf numFmtId="2" fontId="5" fillId="3" borderId="3" xfId="0" applyNumberFormat="1" applyFont="1" applyFill="1" applyBorder="1" applyAlignment="1">
      <alignment horizontal="center" vertical="center"/>
    </xf>
    <xf numFmtId="2" fontId="5" fillId="3" borderId="7" xfId="0" applyNumberFormat="1" applyFont="1" applyFill="1" applyBorder="1" applyAlignment="1">
      <alignment horizontal="center" vertical="center"/>
    </xf>
    <xf numFmtId="0" fontId="5" fillId="3" borderId="30" xfId="0" applyFont="1" applyFill="1" applyBorder="1" applyAlignment="1">
      <alignment horizontal="center" vertical="center" wrapText="1"/>
    </xf>
    <xf numFmtId="2" fontId="5" fillId="3" borderId="5" xfId="0" applyNumberFormat="1" applyFont="1" applyFill="1" applyBorder="1" applyAlignment="1">
      <alignment horizontal="center" vertical="center"/>
    </xf>
    <xf numFmtId="2" fontId="5" fillId="3" borderId="32" xfId="0" applyNumberFormat="1" applyFont="1" applyFill="1" applyBorder="1" applyAlignment="1">
      <alignment horizontal="center" vertical="center"/>
    </xf>
    <xf numFmtId="2" fontId="5" fillId="3" borderId="29" xfId="0" applyNumberFormat="1" applyFont="1" applyFill="1" applyBorder="1" applyAlignment="1">
      <alignment horizontal="center" vertical="center"/>
    </xf>
    <xf numFmtId="2" fontId="5" fillId="3" borderId="40" xfId="0" applyNumberFormat="1" applyFont="1" applyFill="1" applyBorder="1" applyAlignment="1">
      <alignment horizontal="center" vertical="center"/>
    </xf>
    <xf numFmtId="2" fontId="5" fillId="3" borderId="48" xfId="0" applyNumberFormat="1" applyFont="1" applyFill="1" applyBorder="1" applyAlignment="1">
      <alignment horizontal="center" vertical="center"/>
    </xf>
    <xf numFmtId="2" fontId="5" fillId="3" borderId="49" xfId="0" applyNumberFormat="1" applyFont="1" applyFill="1" applyBorder="1" applyAlignment="1">
      <alignment horizontal="center" vertical="center"/>
    </xf>
    <xf numFmtId="2" fontId="5" fillId="3" borderId="51" xfId="0" applyNumberFormat="1" applyFont="1" applyFill="1" applyBorder="1" applyAlignment="1">
      <alignment horizontal="center" vertical="center"/>
    </xf>
    <xf numFmtId="2" fontId="5" fillId="3" borderId="35" xfId="0" applyNumberFormat="1" applyFont="1" applyFill="1" applyBorder="1" applyAlignment="1">
      <alignment horizontal="center" vertical="center"/>
    </xf>
    <xf numFmtId="2" fontId="5" fillId="3" borderId="36" xfId="0" applyNumberFormat="1" applyFont="1" applyFill="1" applyBorder="1" applyAlignment="1">
      <alignment horizontal="center" vertical="center"/>
    </xf>
    <xf numFmtId="2" fontId="5" fillId="3" borderId="37" xfId="0" applyNumberFormat="1" applyFont="1" applyFill="1" applyBorder="1" applyAlignment="1">
      <alignment horizontal="center" vertical="center"/>
    </xf>
    <xf numFmtId="2" fontId="5" fillId="3" borderId="8" xfId="0" applyNumberFormat="1" applyFont="1" applyFill="1" applyBorder="1" applyAlignment="1">
      <alignment horizontal="center" vertical="center"/>
    </xf>
    <xf numFmtId="2" fontId="5" fillId="3" borderId="33" xfId="0" applyNumberFormat="1" applyFont="1" applyFill="1" applyBorder="1" applyAlignment="1">
      <alignment horizontal="center" vertical="center"/>
    </xf>
    <xf numFmtId="2" fontId="5" fillId="3" borderId="34" xfId="0" applyNumberFormat="1" applyFont="1" applyFill="1" applyBorder="1" applyAlignment="1">
      <alignment horizontal="center" vertical="center"/>
    </xf>
    <xf numFmtId="0" fontId="2" fillId="4" borderId="52" xfId="0" applyFont="1" applyFill="1" applyBorder="1" applyAlignment="1">
      <alignment horizontal="center" vertical="center" wrapText="1"/>
    </xf>
    <xf numFmtId="0" fontId="2" fillId="4" borderId="53" xfId="0" applyFont="1" applyFill="1" applyBorder="1" applyAlignment="1">
      <alignment horizontal="center" vertical="center" wrapText="1"/>
    </xf>
  </cellXfs>
  <cellStyles count="4">
    <cellStyle name="Bueno" xfId="2" builtinId="26"/>
    <cellStyle name="KPT04_Main" xfId="1" xr:uid="{D652BA34-A05F-45CF-9C46-D1B22D2C7F95}"/>
    <cellStyle name="Moneda" xfId="3" builtinId="4"/>
    <cellStyle name="Normal" xfId="0" builtinId="0"/>
  </cellStyles>
  <dxfs count="2">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s-CO" sz="1800" b="1" i="0" baseline="0">
                <a:effectLst/>
                <a:latin typeface="Arial" panose="020B0604020202020204" pitchFamily="34" charset="0"/>
                <a:cs typeface="Arial" panose="020B0604020202020204" pitchFamily="34" charset="0"/>
              </a:rPr>
              <a:t>Instrumento de Resultados</a:t>
            </a:r>
            <a:endParaRPr lang="es-CO">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23120966177533309"/>
          <c:y val="0.14557485220889443"/>
          <c:w val="0.54757165930396734"/>
          <c:h val="0.75610959844972647"/>
        </c:manualLayout>
      </c:layout>
      <c:radarChart>
        <c:radarStyle val="marker"/>
        <c:varyColors val="0"/>
        <c:ser>
          <c:idx val="0"/>
          <c:order val="0"/>
          <c:tx>
            <c:strRef>
              <c:f>'Gráfico Medición'!$B$2</c:f>
              <c:strCache>
                <c:ptCount val="1"/>
                <c:pt idx="0">
                  <c:v>Medición</c:v>
                </c:pt>
              </c:strCache>
            </c:strRef>
          </c:tx>
          <c:spPr>
            <a:ln w="28575" cap="rnd">
              <a:solidFill>
                <a:srgbClr val="FF0000"/>
              </a:solidFill>
              <a:round/>
            </a:ln>
            <a:effectLst/>
          </c:spPr>
          <c:marker>
            <c:symbol val="none"/>
          </c:marker>
          <c:dLbls>
            <c:dLbl>
              <c:idx val="1"/>
              <c:layout>
                <c:manualLayout>
                  <c:x val="-3.8438438438438527E-2"/>
                  <c:y val="-1.0914053404955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40-47FD-BB5C-43D0C2CDBAF8}"/>
                </c:ext>
              </c:extLst>
            </c:dLbl>
            <c:dLbl>
              <c:idx val="3"/>
              <c:layout>
                <c:manualLayout>
                  <c:x val="5.1831814826245992E-2"/>
                  <c:y val="-0.100078534013736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7E-448C-A50E-9D0C0970B5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Medición'!$A$3:$A$8</c:f>
              <c:strCache>
                <c:ptCount val="6"/>
                <c:pt idx="0">
                  <c:v>Personas</c:v>
                </c:pt>
                <c:pt idx="1">
                  <c:v>Calidad de Vida</c:v>
                </c:pt>
                <c:pt idx="2">
                  <c:v>Hábitat</c:v>
                </c:pt>
                <c:pt idx="3">
                  <c:v>Gobernanza</c:v>
                </c:pt>
                <c:pt idx="4">
                  <c:v>Medio ambiente</c:v>
                </c:pt>
                <c:pt idx="5">
                  <c:v>Desarrollo económico</c:v>
                </c:pt>
              </c:strCache>
            </c:strRef>
          </c:cat>
          <c:val>
            <c:numRef>
              <c:f>'Gráfico Medición'!$B$3:$B$8</c:f>
              <c:numCache>
                <c:formatCode>0.00</c:formatCode>
                <c:ptCount val="6"/>
                <c:pt idx="0">
                  <c:v>1.3571428571428572</c:v>
                </c:pt>
                <c:pt idx="1">
                  <c:v>1.7111111111111112</c:v>
                </c:pt>
                <c:pt idx="2">
                  <c:v>1</c:v>
                </c:pt>
                <c:pt idx="3">
                  <c:v>1</c:v>
                </c:pt>
                <c:pt idx="4">
                  <c:v>1</c:v>
                </c:pt>
                <c:pt idx="5">
                  <c:v>1</c:v>
                </c:pt>
              </c:numCache>
            </c:numRef>
          </c:val>
          <c:extLst>
            <c:ext xmlns:c16="http://schemas.microsoft.com/office/drawing/2014/chart" uri="{C3380CC4-5D6E-409C-BE32-E72D297353CC}">
              <c16:uniqueId val="{00000000-6540-47FD-BB5C-43D0C2CDBAF8}"/>
            </c:ext>
          </c:extLst>
        </c:ser>
        <c:dLbls>
          <c:showLegendKey val="0"/>
          <c:showVal val="1"/>
          <c:showCatName val="0"/>
          <c:showSerName val="0"/>
          <c:showPercent val="0"/>
          <c:showBubbleSize val="0"/>
        </c:dLbls>
        <c:axId val="751640080"/>
        <c:axId val="751645000"/>
      </c:radarChart>
      <c:catAx>
        <c:axId val="75164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51645000"/>
        <c:crosses val="autoZero"/>
        <c:auto val="1"/>
        <c:lblAlgn val="ctr"/>
        <c:lblOffset val="100"/>
        <c:noMultiLvlLbl val="0"/>
      </c:catAx>
      <c:valAx>
        <c:axId val="751645000"/>
        <c:scaling>
          <c:orientation val="minMax"/>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75164008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247649</xdr:colOff>
      <xdr:row>1</xdr:row>
      <xdr:rowOff>123825</xdr:rowOff>
    </xdr:from>
    <xdr:to>
      <xdr:col>12</xdr:col>
      <xdr:colOff>390525</xdr:colOff>
      <xdr:row>24</xdr:row>
      <xdr:rowOff>104775</xdr:rowOff>
    </xdr:to>
    <xdr:graphicFrame macro="">
      <xdr:nvGraphicFramePr>
        <xdr:cNvPr id="2" name="Chart 1">
          <a:extLst>
            <a:ext uri="{FF2B5EF4-FFF2-40B4-BE49-F238E27FC236}">
              <a16:creationId xmlns:a16="http://schemas.microsoft.com/office/drawing/2014/main" id="{8F571E94-C7D0-41D6-9C2C-B8F3C3A9F1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423A6-97BE-4AC7-BB0B-122AA204A917}">
  <dimension ref="B2:Q115"/>
  <sheetViews>
    <sheetView showGridLines="0" tabSelected="1" zoomScale="85" zoomScaleNormal="85" workbookViewId="0">
      <selection sqref="A1:XFD1048576"/>
    </sheetView>
  </sheetViews>
  <sheetFormatPr baseColWidth="10" defaultColWidth="8.7109375" defaultRowHeight="14.25" x14ac:dyDescent="0.25"/>
  <cols>
    <col min="1" max="1" width="3.5703125" style="14" customWidth="1"/>
    <col min="2" max="2" width="17.5703125" style="13" customWidth="1"/>
    <col min="3" max="3" width="20.85546875" style="13" customWidth="1"/>
    <col min="4" max="4" width="6.5703125" style="13" customWidth="1"/>
    <col min="5" max="5" width="28.42578125" style="14" customWidth="1"/>
    <col min="6" max="6" width="46.28515625" style="14" customWidth="1"/>
    <col min="7" max="7" width="63.5703125" style="15" customWidth="1"/>
    <col min="8" max="9" width="11.85546875" style="15" customWidth="1"/>
    <col min="10" max="10" width="16.28515625" style="15" bestFit="1" customWidth="1"/>
    <col min="11" max="12" width="11.85546875" style="15" customWidth="1"/>
    <col min="13" max="13" width="20" style="14" customWidth="1"/>
    <col min="14" max="14" width="24.5703125" style="14" customWidth="1"/>
    <col min="15" max="16" width="23.5703125" style="14" customWidth="1"/>
    <col min="17" max="17" width="10.42578125" style="14" customWidth="1"/>
    <col min="18" max="16384" width="8.7109375" style="14"/>
  </cols>
  <sheetData>
    <row r="2" spans="2:17" x14ac:dyDescent="0.25">
      <c r="M2" s="116"/>
      <c r="N2" s="116"/>
      <c r="O2" s="116"/>
      <c r="P2" s="116"/>
      <c r="Q2" s="116"/>
    </row>
    <row r="3" spans="2:17" x14ac:dyDescent="0.25">
      <c r="B3" s="115" t="s">
        <v>337</v>
      </c>
      <c r="C3" s="115"/>
      <c r="D3" s="115"/>
      <c r="E3" s="115"/>
      <c r="F3" s="115"/>
      <c r="G3" s="115"/>
      <c r="H3" s="115"/>
      <c r="I3" s="115"/>
      <c r="J3" s="115"/>
      <c r="K3" s="115"/>
      <c r="L3" s="115"/>
      <c r="M3" s="115"/>
      <c r="N3" s="115"/>
      <c r="O3" s="115"/>
      <c r="P3" s="115"/>
    </row>
    <row r="4" spans="2:17" x14ac:dyDescent="0.25">
      <c r="B4" s="115"/>
      <c r="C4" s="115"/>
      <c r="D4" s="115"/>
      <c r="E4" s="115"/>
      <c r="F4" s="115"/>
      <c r="G4" s="115"/>
      <c r="H4" s="115"/>
      <c r="I4" s="115"/>
      <c r="J4" s="115"/>
      <c r="K4" s="115"/>
      <c r="L4" s="115"/>
      <c r="M4" s="115"/>
      <c r="N4" s="115"/>
      <c r="O4" s="115"/>
      <c r="P4" s="115"/>
    </row>
    <row r="5" spans="2:17" x14ac:dyDescent="0.25">
      <c r="B5" s="114" t="s">
        <v>338</v>
      </c>
      <c r="C5" s="114"/>
      <c r="D5" s="114"/>
      <c r="E5" s="114"/>
      <c r="F5" s="114"/>
      <c r="G5" s="114"/>
      <c r="H5" s="114"/>
      <c r="I5" s="114"/>
      <c r="J5" s="114"/>
      <c r="K5" s="114"/>
      <c r="L5" s="114"/>
      <c r="M5" s="114"/>
      <c r="N5" s="114"/>
      <c r="O5" s="114"/>
      <c r="P5" s="114"/>
    </row>
    <row r="6" spans="2:17" x14ac:dyDescent="0.25">
      <c r="B6" s="114"/>
      <c r="C6" s="114"/>
      <c r="D6" s="114"/>
      <c r="E6" s="114"/>
      <c r="F6" s="114"/>
      <c r="G6" s="114"/>
      <c r="H6" s="114"/>
      <c r="I6" s="114"/>
      <c r="J6" s="114"/>
      <c r="K6" s="114"/>
      <c r="L6" s="114"/>
      <c r="M6" s="114"/>
      <c r="N6" s="114"/>
      <c r="O6" s="114"/>
      <c r="P6" s="114"/>
    </row>
    <row r="7" spans="2:17" ht="33" customHeight="1" x14ac:dyDescent="0.25">
      <c r="B7" s="114" t="s">
        <v>339</v>
      </c>
      <c r="C7" s="114"/>
      <c r="D7" s="114"/>
      <c r="E7" s="114"/>
      <c r="F7" s="114"/>
      <c r="G7" s="114"/>
      <c r="H7" s="114"/>
      <c r="I7" s="114"/>
      <c r="J7" s="114"/>
      <c r="K7" s="114"/>
      <c r="L7" s="114"/>
      <c r="M7" s="114"/>
      <c r="N7" s="114"/>
      <c r="O7" s="114"/>
      <c r="P7" s="114"/>
    </row>
    <row r="8" spans="2:17" ht="17.25" customHeight="1" x14ac:dyDescent="0.25">
      <c r="B8" s="114"/>
      <c r="C8" s="114"/>
      <c r="D8" s="114"/>
      <c r="E8" s="114"/>
      <c r="F8" s="114"/>
      <c r="G8" s="114"/>
      <c r="H8" s="114"/>
      <c r="I8" s="114"/>
      <c r="J8" s="114"/>
      <c r="K8" s="114"/>
      <c r="L8" s="114"/>
      <c r="M8" s="114"/>
      <c r="N8" s="114"/>
      <c r="O8" s="114"/>
      <c r="P8" s="114"/>
    </row>
    <row r="10" spans="2:17" ht="15" thickBot="1" x14ac:dyDescent="0.3"/>
    <row r="11" spans="2:17" s="16" customFormat="1" ht="40.5" customHeight="1" thickBot="1" x14ac:dyDescent="0.3">
      <c r="B11" s="8" t="s">
        <v>0</v>
      </c>
      <c r="C11" s="9" t="s">
        <v>1</v>
      </c>
      <c r="D11" s="10" t="s">
        <v>2</v>
      </c>
      <c r="E11" s="10" t="s">
        <v>3</v>
      </c>
      <c r="F11" s="11" t="s">
        <v>4</v>
      </c>
      <c r="G11" s="11" t="s">
        <v>5</v>
      </c>
      <c r="H11" s="11" t="s">
        <v>6</v>
      </c>
      <c r="I11" s="11" t="s">
        <v>7</v>
      </c>
      <c r="J11" s="11" t="s">
        <v>8</v>
      </c>
      <c r="K11" s="11" t="s">
        <v>9</v>
      </c>
      <c r="L11" s="11" t="s">
        <v>10</v>
      </c>
      <c r="M11" s="9" t="s">
        <v>11</v>
      </c>
      <c r="N11" s="9" t="s">
        <v>12</v>
      </c>
      <c r="O11" s="12" t="s">
        <v>13</v>
      </c>
      <c r="P11" s="12" t="s">
        <v>14</v>
      </c>
    </row>
    <row r="12" spans="2:17" ht="156.75" x14ac:dyDescent="0.25">
      <c r="B12" s="104" t="s">
        <v>15</v>
      </c>
      <c r="C12" s="101" t="s">
        <v>16</v>
      </c>
      <c r="D12" s="23">
        <v>1</v>
      </c>
      <c r="E12" s="24" t="s">
        <v>17</v>
      </c>
      <c r="F12" s="24" t="s">
        <v>18</v>
      </c>
      <c r="G12" s="25" t="s">
        <v>340</v>
      </c>
      <c r="H12" s="24" t="s">
        <v>19</v>
      </c>
      <c r="I12" s="24" t="s">
        <v>20</v>
      </c>
      <c r="J12" s="24" t="s">
        <v>21</v>
      </c>
      <c r="K12" s="24" t="s">
        <v>22</v>
      </c>
      <c r="L12" s="24" t="s">
        <v>23</v>
      </c>
      <c r="M12" s="26">
        <v>3</v>
      </c>
      <c r="N12" s="122">
        <f>+AVERAGE(M12:M18)</f>
        <v>2.4285714285714284</v>
      </c>
      <c r="O12" s="127">
        <f>+AVERAGE(N12:N21)</f>
        <v>1.3571428571428572</v>
      </c>
      <c r="P12" s="130">
        <f>+AVERAGE(O12:O60)</f>
        <v>1.178042328042328</v>
      </c>
      <c r="Q12" s="18"/>
    </row>
    <row r="13" spans="2:17" ht="131.25" customHeight="1" x14ac:dyDescent="0.25">
      <c r="B13" s="105"/>
      <c r="C13" s="102"/>
      <c r="D13" s="27">
        <v>2</v>
      </c>
      <c r="E13" s="28" t="s">
        <v>24</v>
      </c>
      <c r="F13" s="29" t="s">
        <v>25</v>
      </c>
      <c r="G13" s="30" t="s">
        <v>341</v>
      </c>
      <c r="H13" s="29" t="s">
        <v>26</v>
      </c>
      <c r="I13" s="29" t="s">
        <v>27</v>
      </c>
      <c r="J13" s="29" t="s">
        <v>20</v>
      </c>
      <c r="K13" s="29" t="s">
        <v>28</v>
      </c>
      <c r="L13" s="29" t="s">
        <v>29</v>
      </c>
      <c r="M13" s="31">
        <v>5</v>
      </c>
      <c r="N13" s="120"/>
      <c r="O13" s="128"/>
      <c r="P13" s="131"/>
    </row>
    <row r="14" spans="2:17" ht="128.25" x14ac:dyDescent="0.25">
      <c r="B14" s="105"/>
      <c r="C14" s="102"/>
      <c r="D14" s="32">
        <v>3</v>
      </c>
      <c r="E14" s="29" t="s">
        <v>30</v>
      </c>
      <c r="F14" s="29" t="s">
        <v>31</v>
      </c>
      <c r="G14" s="30" t="s">
        <v>342</v>
      </c>
      <c r="H14" s="29" t="s">
        <v>32</v>
      </c>
      <c r="I14" s="29" t="s">
        <v>33</v>
      </c>
      <c r="J14" s="29" t="s">
        <v>34</v>
      </c>
      <c r="K14" s="29" t="s">
        <v>35</v>
      </c>
      <c r="L14" s="29" t="s">
        <v>36</v>
      </c>
      <c r="M14" s="31">
        <v>1</v>
      </c>
      <c r="N14" s="120"/>
      <c r="O14" s="128"/>
      <c r="P14" s="131"/>
    </row>
    <row r="15" spans="2:17" ht="85.5" x14ac:dyDescent="0.25">
      <c r="B15" s="105"/>
      <c r="C15" s="102"/>
      <c r="D15" s="32">
        <v>4</v>
      </c>
      <c r="E15" s="29" t="s">
        <v>37</v>
      </c>
      <c r="F15" s="29" t="s">
        <v>38</v>
      </c>
      <c r="G15" s="33" t="s">
        <v>367</v>
      </c>
      <c r="H15" s="29" t="s">
        <v>39</v>
      </c>
      <c r="I15" s="29" t="s">
        <v>40</v>
      </c>
      <c r="J15" s="29" t="s">
        <v>41</v>
      </c>
      <c r="K15" s="29" t="s">
        <v>42</v>
      </c>
      <c r="L15" s="29" t="s">
        <v>43</v>
      </c>
      <c r="M15" s="31">
        <v>1</v>
      </c>
      <c r="N15" s="120"/>
      <c r="O15" s="128"/>
      <c r="P15" s="131"/>
    </row>
    <row r="16" spans="2:17" ht="114" x14ac:dyDescent="0.25">
      <c r="B16" s="105"/>
      <c r="C16" s="102"/>
      <c r="D16" s="32">
        <v>5</v>
      </c>
      <c r="E16" s="29" t="s">
        <v>44</v>
      </c>
      <c r="F16" s="33" t="s">
        <v>45</v>
      </c>
      <c r="G16" s="33" t="s">
        <v>380</v>
      </c>
      <c r="H16" s="29" t="s">
        <v>46</v>
      </c>
      <c r="I16" s="29" t="s">
        <v>47</v>
      </c>
      <c r="J16" s="29" t="s">
        <v>48</v>
      </c>
      <c r="K16" s="29" t="s">
        <v>49</v>
      </c>
      <c r="L16" s="29" t="s">
        <v>50</v>
      </c>
      <c r="M16" s="31">
        <v>5</v>
      </c>
      <c r="N16" s="120"/>
      <c r="O16" s="128"/>
      <c r="P16" s="131"/>
    </row>
    <row r="17" spans="2:16" ht="142.5" x14ac:dyDescent="0.25">
      <c r="B17" s="105"/>
      <c r="C17" s="102"/>
      <c r="D17" s="32">
        <v>6</v>
      </c>
      <c r="E17" s="29" t="s">
        <v>51</v>
      </c>
      <c r="F17" s="29" t="s">
        <v>52</v>
      </c>
      <c r="G17" s="30" t="s">
        <v>343</v>
      </c>
      <c r="H17" s="29" t="s">
        <v>53</v>
      </c>
      <c r="I17" s="29" t="s">
        <v>54</v>
      </c>
      <c r="J17" s="29" t="s">
        <v>55</v>
      </c>
      <c r="K17" s="29" t="s">
        <v>56</v>
      </c>
      <c r="L17" s="29" t="s">
        <v>57</v>
      </c>
      <c r="M17" s="31">
        <v>1</v>
      </c>
      <c r="N17" s="120"/>
      <c r="O17" s="128"/>
      <c r="P17" s="131"/>
    </row>
    <row r="18" spans="2:16" ht="128.25" x14ac:dyDescent="0.25">
      <c r="B18" s="105"/>
      <c r="C18" s="103"/>
      <c r="D18" s="34">
        <v>7</v>
      </c>
      <c r="E18" s="35" t="s">
        <v>58</v>
      </c>
      <c r="F18" s="36" t="s">
        <v>59</v>
      </c>
      <c r="G18" s="37" t="s">
        <v>344</v>
      </c>
      <c r="H18" s="36" t="s">
        <v>26</v>
      </c>
      <c r="I18" s="36" t="s">
        <v>60</v>
      </c>
      <c r="J18" s="36" t="s">
        <v>28</v>
      </c>
      <c r="K18" s="36" t="s">
        <v>61</v>
      </c>
      <c r="L18" s="36" t="s">
        <v>23</v>
      </c>
      <c r="M18" s="38">
        <v>1</v>
      </c>
      <c r="N18" s="118"/>
      <c r="O18" s="128"/>
      <c r="P18" s="131"/>
    </row>
    <row r="19" spans="2:16" ht="114" x14ac:dyDescent="0.25">
      <c r="B19" s="105"/>
      <c r="C19" s="40" t="s">
        <v>62</v>
      </c>
      <c r="D19" s="41">
        <v>8</v>
      </c>
      <c r="E19" s="42" t="s">
        <v>63</v>
      </c>
      <c r="F19" s="42" t="s">
        <v>64</v>
      </c>
      <c r="G19" s="43" t="s">
        <v>345</v>
      </c>
      <c r="H19" s="42" t="s">
        <v>65</v>
      </c>
      <c r="I19" s="42" t="s">
        <v>66</v>
      </c>
      <c r="J19" s="42" t="s">
        <v>67</v>
      </c>
      <c r="K19" s="42" t="s">
        <v>68</v>
      </c>
      <c r="L19" s="42" t="s">
        <v>69</v>
      </c>
      <c r="M19" s="44">
        <v>1</v>
      </c>
      <c r="N19" s="45">
        <f>+M19</f>
        <v>1</v>
      </c>
      <c r="O19" s="128"/>
      <c r="P19" s="131"/>
    </row>
    <row r="20" spans="2:16" ht="85.5" x14ac:dyDescent="0.25">
      <c r="B20" s="105"/>
      <c r="C20" s="40" t="s">
        <v>70</v>
      </c>
      <c r="D20" s="41">
        <v>9</v>
      </c>
      <c r="E20" s="42" t="s">
        <v>71</v>
      </c>
      <c r="F20" s="42" t="s">
        <v>72</v>
      </c>
      <c r="G20" s="95" t="s">
        <v>368</v>
      </c>
      <c r="H20" s="42" t="s">
        <v>73</v>
      </c>
      <c r="I20" s="42" t="s">
        <v>74</v>
      </c>
      <c r="J20" s="42" t="s">
        <v>75</v>
      </c>
      <c r="K20" s="42" t="s">
        <v>76</v>
      </c>
      <c r="L20" s="42" t="s">
        <v>77</v>
      </c>
      <c r="M20" s="44">
        <v>1</v>
      </c>
      <c r="N20" s="45">
        <f>+AVERAGE(M20:M20)</f>
        <v>1</v>
      </c>
      <c r="O20" s="128"/>
      <c r="P20" s="131"/>
    </row>
    <row r="21" spans="2:16" ht="43.5" thickBot="1" x14ac:dyDescent="0.3">
      <c r="B21" s="106"/>
      <c r="C21" s="46" t="s">
        <v>78</v>
      </c>
      <c r="D21" s="47">
        <v>10</v>
      </c>
      <c r="E21" s="48" t="s">
        <v>79</v>
      </c>
      <c r="F21" s="48" t="s">
        <v>80</v>
      </c>
      <c r="G21" s="88" t="s">
        <v>81</v>
      </c>
      <c r="H21" s="49" t="s">
        <v>82</v>
      </c>
      <c r="I21" s="49" t="s">
        <v>83</v>
      </c>
      <c r="J21" s="49" t="s">
        <v>84</v>
      </c>
      <c r="K21" s="49" t="s">
        <v>85</v>
      </c>
      <c r="L21" s="49" t="s">
        <v>86</v>
      </c>
      <c r="M21" s="50">
        <v>1</v>
      </c>
      <c r="N21" s="51">
        <f>+M21</f>
        <v>1</v>
      </c>
      <c r="O21" s="129"/>
      <c r="P21" s="131"/>
    </row>
    <row r="22" spans="2:16" ht="71.25" x14ac:dyDescent="0.25">
      <c r="B22" s="104" t="s">
        <v>87</v>
      </c>
      <c r="C22" s="101" t="s">
        <v>88</v>
      </c>
      <c r="D22" s="23">
        <v>11</v>
      </c>
      <c r="E22" s="24" t="s">
        <v>89</v>
      </c>
      <c r="F22" s="24" t="s">
        <v>90</v>
      </c>
      <c r="G22" s="52" t="s">
        <v>348</v>
      </c>
      <c r="H22" s="53" t="s">
        <v>91</v>
      </c>
      <c r="I22" s="53" t="s">
        <v>83</v>
      </c>
      <c r="J22" s="53" t="s">
        <v>84</v>
      </c>
      <c r="K22" s="53" t="s">
        <v>85</v>
      </c>
      <c r="L22" s="53" t="s">
        <v>86</v>
      </c>
      <c r="M22" s="26">
        <v>5</v>
      </c>
      <c r="N22" s="122">
        <f>+AVERAGE(M22:M24)</f>
        <v>2.3333333333333335</v>
      </c>
      <c r="O22" s="127">
        <f>+AVERAGE(N22:N31)</f>
        <v>1.7111111111111112</v>
      </c>
      <c r="P22" s="131"/>
    </row>
    <row r="23" spans="2:16" ht="150" customHeight="1" x14ac:dyDescent="0.25">
      <c r="B23" s="105"/>
      <c r="C23" s="102"/>
      <c r="D23" s="32">
        <v>12</v>
      </c>
      <c r="E23" s="29" t="s">
        <v>92</v>
      </c>
      <c r="F23" s="29" t="s">
        <v>93</v>
      </c>
      <c r="G23" s="54" t="s">
        <v>346</v>
      </c>
      <c r="H23" s="29" t="s">
        <v>94</v>
      </c>
      <c r="I23" s="29" t="s">
        <v>95</v>
      </c>
      <c r="J23" s="29" t="s">
        <v>96</v>
      </c>
      <c r="K23" s="29" t="s">
        <v>97</v>
      </c>
      <c r="L23" s="29" t="s">
        <v>98</v>
      </c>
      <c r="M23" s="31">
        <v>1</v>
      </c>
      <c r="N23" s="120"/>
      <c r="O23" s="128"/>
      <c r="P23" s="131"/>
    </row>
    <row r="24" spans="2:16" ht="57" x14ac:dyDescent="0.25">
      <c r="B24" s="105"/>
      <c r="C24" s="103"/>
      <c r="D24" s="55">
        <v>13</v>
      </c>
      <c r="E24" s="36" t="s">
        <v>99</v>
      </c>
      <c r="F24" s="36" t="s">
        <v>100</v>
      </c>
      <c r="G24" s="64" t="s">
        <v>365</v>
      </c>
      <c r="H24" s="56" t="s">
        <v>91</v>
      </c>
      <c r="I24" s="56" t="s">
        <v>83</v>
      </c>
      <c r="J24" s="56" t="s">
        <v>84</v>
      </c>
      <c r="K24" s="56" t="s">
        <v>85</v>
      </c>
      <c r="L24" s="56" t="s">
        <v>86</v>
      </c>
      <c r="M24" s="38">
        <v>1</v>
      </c>
      <c r="N24" s="118"/>
      <c r="O24" s="128"/>
      <c r="P24" s="131"/>
    </row>
    <row r="25" spans="2:16" ht="87.75" customHeight="1" x14ac:dyDescent="0.25">
      <c r="B25" s="105"/>
      <c r="C25" s="107" t="s">
        <v>101</v>
      </c>
      <c r="D25" s="58">
        <v>14</v>
      </c>
      <c r="E25" s="59" t="s">
        <v>102</v>
      </c>
      <c r="F25" s="60" t="s">
        <v>103</v>
      </c>
      <c r="G25" s="61" t="s">
        <v>104</v>
      </c>
      <c r="H25" s="60" t="s">
        <v>105</v>
      </c>
      <c r="I25" s="60" t="s">
        <v>106</v>
      </c>
      <c r="J25" s="60" t="s">
        <v>107</v>
      </c>
      <c r="K25" s="60" t="s">
        <v>108</v>
      </c>
      <c r="L25" s="60" t="s">
        <v>109</v>
      </c>
      <c r="M25" s="62">
        <v>1</v>
      </c>
      <c r="N25" s="117">
        <f>+AVERAGE(M25:M29)</f>
        <v>1.8</v>
      </c>
      <c r="O25" s="128"/>
      <c r="P25" s="131"/>
    </row>
    <row r="26" spans="2:16" ht="114" customHeight="1" x14ac:dyDescent="0.25">
      <c r="B26" s="105"/>
      <c r="C26" s="108"/>
      <c r="D26" s="55">
        <v>15</v>
      </c>
      <c r="E26" s="36" t="s">
        <v>110</v>
      </c>
      <c r="F26" s="36" t="s">
        <v>111</v>
      </c>
      <c r="G26" s="64" t="s">
        <v>379</v>
      </c>
      <c r="H26" s="36" t="s">
        <v>112</v>
      </c>
      <c r="I26" s="36" t="s">
        <v>96</v>
      </c>
      <c r="J26" s="36" t="s">
        <v>95</v>
      </c>
      <c r="K26" s="36" t="s">
        <v>113</v>
      </c>
      <c r="L26" s="36" t="s">
        <v>109</v>
      </c>
      <c r="M26" s="65">
        <v>1</v>
      </c>
      <c r="N26" s="123"/>
      <c r="O26" s="128"/>
      <c r="P26" s="131"/>
    </row>
    <row r="27" spans="2:16" ht="114.75" customHeight="1" x14ac:dyDescent="0.25">
      <c r="B27" s="105"/>
      <c r="C27" s="109"/>
      <c r="D27" s="55">
        <v>16</v>
      </c>
      <c r="E27" s="59" t="s">
        <v>114</v>
      </c>
      <c r="F27" s="60" t="s">
        <v>115</v>
      </c>
      <c r="G27" s="93" t="s">
        <v>347</v>
      </c>
      <c r="H27" s="60" t="s">
        <v>116</v>
      </c>
      <c r="I27" s="60" t="s">
        <v>117</v>
      </c>
      <c r="J27" s="60" t="s">
        <v>118</v>
      </c>
      <c r="K27" s="60" t="s">
        <v>119</v>
      </c>
      <c r="L27" s="60" t="s">
        <v>120</v>
      </c>
      <c r="M27" s="65">
        <v>1</v>
      </c>
      <c r="N27" s="123"/>
      <c r="O27" s="128"/>
      <c r="P27" s="131"/>
    </row>
    <row r="28" spans="2:16" ht="87.75" customHeight="1" x14ac:dyDescent="0.25">
      <c r="B28" s="105"/>
      <c r="C28" s="109"/>
      <c r="D28" s="55">
        <v>17</v>
      </c>
      <c r="E28" s="29" t="s">
        <v>121</v>
      </c>
      <c r="F28" s="29" t="s">
        <v>122</v>
      </c>
      <c r="G28" s="33" t="s">
        <v>349</v>
      </c>
      <c r="H28" s="29" t="s">
        <v>123</v>
      </c>
      <c r="I28" s="29" t="s">
        <v>124</v>
      </c>
      <c r="J28" s="29" t="s">
        <v>125</v>
      </c>
      <c r="K28" s="29" t="s">
        <v>126</v>
      </c>
      <c r="L28" s="29" t="s">
        <v>127</v>
      </c>
      <c r="M28" s="65">
        <v>1</v>
      </c>
      <c r="N28" s="123"/>
      <c r="O28" s="128"/>
      <c r="P28" s="131"/>
    </row>
    <row r="29" spans="2:16" ht="57.75" thickBot="1" x14ac:dyDescent="0.3">
      <c r="B29" s="105"/>
      <c r="C29" s="110"/>
      <c r="D29" s="66">
        <v>18</v>
      </c>
      <c r="E29" s="67" t="s">
        <v>128</v>
      </c>
      <c r="F29" s="68" t="s">
        <v>129</v>
      </c>
      <c r="G29" s="69" t="s">
        <v>130</v>
      </c>
      <c r="H29" s="68" t="s">
        <v>131</v>
      </c>
      <c r="I29" s="68" t="s">
        <v>132</v>
      </c>
      <c r="J29" s="68" t="s">
        <v>133</v>
      </c>
      <c r="K29" s="68" t="s">
        <v>134</v>
      </c>
      <c r="L29" s="68" t="s">
        <v>135</v>
      </c>
      <c r="M29" s="38">
        <v>5</v>
      </c>
      <c r="N29" s="118"/>
      <c r="O29" s="128"/>
      <c r="P29" s="131"/>
    </row>
    <row r="30" spans="2:16" ht="114" x14ac:dyDescent="0.25">
      <c r="B30" s="105"/>
      <c r="C30" s="107" t="s">
        <v>136</v>
      </c>
      <c r="D30" s="58">
        <v>19</v>
      </c>
      <c r="E30" s="59" t="s">
        <v>137</v>
      </c>
      <c r="F30" s="60" t="s">
        <v>138</v>
      </c>
      <c r="G30" s="78" t="s">
        <v>369</v>
      </c>
      <c r="H30" s="60" t="s">
        <v>139</v>
      </c>
      <c r="I30" s="60" t="s">
        <v>140</v>
      </c>
      <c r="J30" s="60" t="s">
        <v>141</v>
      </c>
      <c r="K30" s="60" t="s">
        <v>142</v>
      </c>
      <c r="L30" s="60" t="s">
        <v>143</v>
      </c>
      <c r="M30" s="62">
        <v>1</v>
      </c>
      <c r="N30" s="117">
        <f>+AVERAGE(M30:M31)</f>
        <v>1</v>
      </c>
      <c r="O30" s="128"/>
      <c r="P30" s="131"/>
    </row>
    <row r="31" spans="2:16" ht="114.75" thickBot="1" x14ac:dyDescent="0.3">
      <c r="B31" s="105"/>
      <c r="C31" s="103"/>
      <c r="D31" s="55">
        <v>20</v>
      </c>
      <c r="E31" s="36" t="s">
        <v>144</v>
      </c>
      <c r="F31" s="36" t="s">
        <v>145</v>
      </c>
      <c r="G31" s="37" t="s">
        <v>366</v>
      </c>
      <c r="H31" s="36" t="s">
        <v>146</v>
      </c>
      <c r="I31" s="36" t="s">
        <v>74</v>
      </c>
      <c r="J31" s="36" t="s">
        <v>147</v>
      </c>
      <c r="K31" s="36" t="s">
        <v>148</v>
      </c>
      <c r="L31" s="36" t="s">
        <v>149</v>
      </c>
      <c r="M31" s="38">
        <v>1</v>
      </c>
      <c r="N31" s="118"/>
      <c r="O31" s="128"/>
      <c r="P31" s="131"/>
    </row>
    <row r="32" spans="2:16" ht="142.5" x14ac:dyDescent="0.25">
      <c r="B32" s="104" t="s">
        <v>150</v>
      </c>
      <c r="C32" s="70" t="s">
        <v>151</v>
      </c>
      <c r="D32" s="71">
        <v>21</v>
      </c>
      <c r="E32" s="72" t="s">
        <v>152</v>
      </c>
      <c r="F32" s="72" t="s">
        <v>153</v>
      </c>
      <c r="G32" s="73" t="s">
        <v>350</v>
      </c>
      <c r="H32" s="72" t="s">
        <v>154</v>
      </c>
      <c r="I32" s="72" t="s">
        <v>155</v>
      </c>
      <c r="J32" s="72" t="s">
        <v>156</v>
      </c>
      <c r="K32" s="72" t="s">
        <v>157</v>
      </c>
      <c r="L32" s="72" t="s">
        <v>158</v>
      </c>
      <c r="M32" s="74">
        <v>1</v>
      </c>
      <c r="N32" s="75">
        <f>+M32</f>
        <v>1</v>
      </c>
      <c r="O32" s="127">
        <f>+AVERAGE(N32:N39)</f>
        <v>1</v>
      </c>
      <c r="P32" s="131"/>
    </row>
    <row r="33" spans="2:16" ht="85.5" x14ac:dyDescent="0.25">
      <c r="B33" s="105"/>
      <c r="C33" s="111" t="s">
        <v>159</v>
      </c>
      <c r="D33" s="76">
        <v>22</v>
      </c>
      <c r="E33" s="60" t="s">
        <v>160</v>
      </c>
      <c r="F33" s="60" t="s">
        <v>161</v>
      </c>
      <c r="G33" s="93" t="s">
        <v>370</v>
      </c>
      <c r="H33" s="60" t="s">
        <v>162</v>
      </c>
      <c r="I33" s="60" t="s">
        <v>163</v>
      </c>
      <c r="J33" s="60" t="s">
        <v>164</v>
      </c>
      <c r="K33" s="60" t="s">
        <v>165</v>
      </c>
      <c r="L33" s="60" t="s">
        <v>105</v>
      </c>
      <c r="M33" s="62">
        <v>1</v>
      </c>
      <c r="N33" s="124">
        <f>+AVERAGE(M33:M34)</f>
        <v>1</v>
      </c>
      <c r="O33" s="128"/>
      <c r="P33" s="131"/>
    </row>
    <row r="34" spans="2:16" ht="85.5" x14ac:dyDescent="0.25">
      <c r="B34" s="105"/>
      <c r="C34" s="112"/>
      <c r="D34" s="55">
        <v>23</v>
      </c>
      <c r="E34" s="36" t="s">
        <v>166</v>
      </c>
      <c r="F34" s="36" t="s">
        <v>167</v>
      </c>
      <c r="G34" s="64" t="s">
        <v>371</v>
      </c>
      <c r="H34" s="36" t="s">
        <v>168</v>
      </c>
      <c r="I34" s="36" t="s">
        <v>169</v>
      </c>
      <c r="J34" s="36" t="s">
        <v>170</v>
      </c>
      <c r="K34" s="36" t="s">
        <v>171</v>
      </c>
      <c r="L34" s="36" t="s">
        <v>172</v>
      </c>
      <c r="M34" s="31">
        <v>1</v>
      </c>
      <c r="N34" s="125"/>
      <c r="O34" s="128"/>
      <c r="P34" s="131"/>
    </row>
    <row r="35" spans="2:16" ht="57" x14ac:dyDescent="0.25">
      <c r="B35" s="105"/>
      <c r="C35" s="20" t="s">
        <v>173</v>
      </c>
      <c r="D35" s="77">
        <v>24</v>
      </c>
      <c r="E35" s="29" t="s">
        <v>174</v>
      </c>
      <c r="F35" s="29" t="s">
        <v>175</v>
      </c>
      <c r="G35" s="78" t="s">
        <v>351</v>
      </c>
      <c r="H35" s="29" t="s">
        <v>176</v>
      </c>
      <c r="I35" s="29" t="s">
        <v>177</v>
      </c>
      <c r="J35" s="29" t="s">
        <v>178</v>
      </c>
      <c r="K35" s="29" t="s">
        <v>179</v>
      </c>
      <c r="L35" s="29" t="s">
        <v>180</v>
      </c>
      <c r="M35" s="79">
        <v>1</v>
      </c>
      <c r="N35" s="19">
        <f>+AVERAGE(M35)</f>
        <v>1</v>
      </c>
      <c r="O35" s="128"/>
      <c r="P35" s="131"/>
    </row>
    <row r="36" spans="2:16" ht="128.25" x14ac:dyDescent="0.25">
      <c r="B36" s="105"/>
      <c r="C36" s="107" t="s">
        <v>181</v>
      </c>
      <c r="D36" s="76">
        <v>25</v>
      </c>
      <c r="E36" s="60" t="s">
        <v>182</v>
      </c>
      <c r="F36" s="60" t="s">
        <v>183</v>
      </c>
      <c r="G36" s="78" t="s">
        <v>352</v>
      </c>
      <c r="H36" s="60" t="s">
        <v>176</v>
      </c>
      <c r="I36" s="60" t="s">
        <v>177</v>
      </c>
      <c r="J36" s="60" t="s">
        <v>178</v>
      </c>
      <c r="K36" s="60" t="s">
        <v>179</v>
      </c>
      <c r="L36" s="60" t="s">
        <v>180</v>
      </c>
      <c r="M36" s="62">
        <v>1</v>
      </c>
      <c r="N36" s="117">
        <f>+AVERAGE(M36:M39)</f>
        <v>1</v>
      </c>
      <c r="O36" s="128"/>
      <c r="P36" s="131"/>
    </row>
    <row r="37" spans="2:16" ht="128.25" x14ac:dyDescent="0.25">
      <c r="B37" s="105"/>
      <c r="C37" s="102"/>
      <c r="D37" s="32">
        <v>26</v>
      </c>
      <c r="E37" s="29" t="s">
        <v>184</v>
      </c>
      <c r="F37" s="29" t="s">
        <v>185</v>
      </c>
      <c r="G37" s="30" t="s">
        <v>353</v>
      </c>
      <c r="H37" s="29" t="s">
        <v>186</v>
      </c>
      <c r="I37" s="29" t="s">
        <v>187</v>
      </c>
      <c r="J37" s="29" t="s">
        <v>188</v>
      </c>
      <c r="K37" s="29" t="s">
        <v>189</v>
      </c>
      <c r="L37" s="29" t="s">
        <v>36</v>
      </c>
      <c r="M37" s="31">
        <v>1</v>
      </c>
      <c r="N37" s="120"/>
      <c r="O37" s="128"/>
      <c r="P37" s="131"/>
    </row>
    <row r="38" spans="2:16" ht="128.25" x14ac:dyDescent="0.25">
      <c r="B38" s="105"/>
      <c r="C38" s="102"/>
      <c r="D38" s="32">
        <v>27</v>
      </c>
      <c r="E38" s="29" t="s">
        <v>190</v>
      </c>
      <c r="F38" s="29" t="s">
        <v>191</v>
      </c>
      <c r="G38" s="30" t="s">
        <v>354</v>
      </c>
      <c r="H38" s="29" t="s">
        <v>192</v>
      </c>
      <c r="I38" s="29" t="s">
        <v>193</v>
      </c>
      <c r="J38" s="29" t="s">
        <v>194</v>
      </c>
      <c r="K38" s="29" t="s">
        <v>195</v>
      </c>
      <c r="L38" s="29" t="s">
        <v>196</v>
      </c>
      <c r="M38" s="31">
        <v>1</v>
      </c>
      <c r="N38" s="120"/>
      <c r="O38" s="128"/>
      <c r="P38" s="131"/>
    </row>
    <row r="39" spans="2:16" ht="129" thickBot="1" x14ac:dyDescent="0.3">
      <c r="B39" s="106"/>
      <c r="C39" s="119"/>
      <c r="D39" s="80">
        <v>28</v>
      </c>
      <c r="E39" s="68" t="s">
        <v>197</v>
      </c>
      <c r="F39" s="68" t="s">
        <v>198</v>
      </c>
      <c r="G39" s="81" t="s">
        <v>355</v>
      </c>
      <c r="H39" s="68" t="s">
        <v>176</v>
      </c>
      <c r="I39" s="68" t="s">
        <v>177</v>
      </c>
      <c r="J39" s="68" t="s">
        <v>178</v>
      </c>
      <c r="K39" s="68" t="s">
        <v>179</v>
      </c>
      <c r="L39" s="68" t="s">
        <v>180</v>
      </c>
      <c r="M39" s="82">
        <v>1</v>
      </c>
      <c r="N39" s="121"/>
      <c r="O39" s="129"/>
      <c r="P39" s="131"/>
    </row>
    <row r="40" spans="2:16" ht="57" x14ac:dyDescent="0.25">
      <c r="B40" s="104" t="s">
        <v>199</v>
      </c>
      <c r="C40" s="113" t="s">
        <v>200</v>
      </c>
      <c r="D40" s="83">
        <v>29</v>
      </c>
      <c r="E40" s="84" t="s">
        <v>201</v>
      </c>
      <c r="F40" s="24" t="s">
        <v>202</v>
      </c>
      <c r="G40" s="52" t="s">
        <v>203</v>
      </c>
      <c r="H40" s="24" t="s">
        <v>149</v>
      </c>
      <c r="I40" s="24" t="s">
        <v>148</v>
      </c>
      <c r="J40" s="24" t="s">
        <v>204</v>
      </c>
      <c r="K40" s="24" t="s">
        <v>205</v>
      </c>
      <c r="L40" s="24" t="s">
        <v>146</v>
      </c>
      <c r="M40" s="26">
        <v>1</v>
      </c>
      <c r="N40" s="126">
        <f>+AVERAGE(M40:M41)</f>
        <v>1</v>
      </c>
      <c r="O40" s="127">
        <f>+AVERAGE(N40:N45)</f>
        <v>1</v>
      </c>
      <c r="P40" s="131"/>
    </row>
    <row r="41" spans="2:16" ht="128.25" x14ac:dyDescent="0.25">
      <c r="B41" s="105"/>
      <c r="C41" s="112"/>
      <c r="D41" s="55">
        <v>30</v>
      </c>
      <c r="E41" s="36" t="s">
        <v>206</v>
      </c>
      <c r="F41" s="36" t="s">
        <v>207</v>
      </c>
      <c r="G41" s="85" t="s">
        <v>356</v>
      </c>
      <c r="H41" s="36" t="s">
        <v>186</v>
      </c>
      <c r="I41" s="36" t="s">
        <v>187</v>
      </c>
      <c r="J41" s="36" t="s">
        <v>188</v>
      </c>
      <c r="K41" s="36" t="s">
        <v>189</v>
      </c>
      <c r="L41" s="36" t="s">
        <v>36</v>
      </c>
      <c r="M41" s="65">
        <v>1</v>
      </c>
      <c r="N41" s="125"/>
      <c r="O41" s="128"/>
      <c r="P41" s="131"/>
    </row>
    <row r="42" spans="2:16" ht="57" x14ac:dyDescent="0.25">
      <c r="B42" s="105"/>
      <c r="C42" s="20" t="s">
        <v>208</v>
      </c>
      <c r="D42" s="86">
        <v>31</v>
      </c>
      <c r="E42" s="87" t="s">
        <v>209</v>
      </c>
      <c r="F42" s="42" t="s">
        <v>210</v>
      </c>
      <c r="G42" s="95" t="s">
        <v>211</v>
      </c>
      <c r="H42" s="42" t="s">
        <v>212</v>
      </c>
      <c r="I42" s="42" t="s">
        <v>213</v>
      </c>
      <c r="J42" s="42" t="s">
        <v>214</v>
      </c>
      <c r="K42" s="42" t="s">
        <v>215</v>
      </c>
      <c r="L42" s="42" t="s">
        <v>43</v>
      </c>
      <c r="M42" s="38">
        <v>1</v>
      </c>
      <c r="N42" s="39">
        <f>+AVERAGE(M42)</f>
        <v>1</v>
      </c>
      <c r="O42" s="128"/>
      <c r="P42" s="131"/>
    </row>
    <row r="43" spans="2:16" ht="85.5" x14ac:dyDescent="0.25">
      <c r="B43" s="105"/>
      <c r="C43" s="40" t="s">
        <v>216</v>
      </c>
      <c r="D43" s="41">
        <v>32</v>
      </c>
      <c r="E43" s="42" t="s">
        <v>217</v>
      </c>
      <c r="F43" s="42" t="s">
        <v>218</v>
      </c>
      <c r="G43" s="95" t="s">
        <v>372</v>
      </c>
      <c r="H43" s="42" t="s">
        <v>219</v>
      </c>
      <c r="I43" s="42" t="s">
        <v>220</v>
      </c>
      <c r="J43" s="42" t="s">
        <v>221</v>
      </c>
      <c r="K43" s="42" t="s">
        <v>222</v>
      </c>
      <c r="L43" s="42" t="s">
        <v>223</v>
      </c>
      <c r="M43" s="44">
        <v>1</v>
      </c>
      <c r="N43" s="45">
        <f>+M43</f>
        <v>1</v>
      </c>
      <c r="O43" s="128"/>
      <c r="P43" s="131"/>
    </row>
    <row r="44" spans="2:16" ht="85.5" x14ac:dyDescent="0.25">
      <c r="B44" s="105"/>
      <c r="C44" s="40" t="s">
        <v>224</v>
      </c>
      <c r="D44" s="41">
        <v>33</v>
      </c>
      <c r="E44" s="42" t="s">
        <v>225</v>
      </c>
      <c r="F44" s="42" t="s">
        <v>226</v>
      </c>
      <c r="G44" s="95" t="s">
        <v>373</v>
      </c>
      <c r="H44" s="42" t="s">
        <v>227</v>
      </c>
      <c r="I44" s="42" t="s">
        <v>228</v>
      </c>
      <c r="J44" s="42" t="s">
        <v>228</v>
      </c>
      <c r="K44" s="42" t="s">
        <v>228</v>
      </c>
      <c r="L44" s="42" t="s">
        <v>229</v>
      </c>
      <c r="M44" s="44">
        <v>1</v>
      </c>
      <c r="N44" s="45">
        <f t="shared" ref="N44:N45" si="0">+M44</f>
        <v>1</v>
      </c>
      <c r="O44" s="128"/>
      <c r="P44" s="131"/>
    </row>
    <row r="45" spans="2:16" ht="157.5" thickBot="1" x14ac:dyDescent="0.3">
      <c r="B45" s="106"/>
      <c r="C45" s="46" t="s">
        <v>230</v>
      </c>
      <c r="D45" s="47">
        <v>34</v>
      </c>
      <c r="E45" s="48" t="s">
        <v>231</v>
      </c>
      <c r="F45" s="48" t="s">
        <v>232</v>
      </c>
      <c r="G45" s="88" t="s">
        <v>357</v>
      </c>
      <c r="H45" s="48" t="s">
        <v>143</v>
      </c>
      <c r="I45" s="48" t="s">
        <v>233</v>
      </c>
      <c r="J45" s="48" t="s">
        <v>234</v>
      </c>
      <c r="K45" s="48" t="s">
        <v>235</v>
      </c>
      <c r="L45" s="48" t="s">
        <v>236</v>
      </c>
      <c r="M45" s="50">
        <v>1</v>
      </c>
      <c r="N45" s="51">
        <f t="shared" si="0"/>
        <v>1</v>
      </c>
      <c r="O45" s="129"/>
      <c r="P45" s="131"/>
    </row>
    <row r="46" spans="2:16" ht="99.75" x14ac:dyDescent="0.25">
      <c r="B46" s="104" t="s">
        <v>237</v>
      </c>
      <c r="C46" s="101" t="s">
        <v>238</v>
      </c>
      <c r="D46" s="23">
        <v>35</v>
      </c>
      <c r="E46" s="24" t="s">
        <v>239</v>
      </c>
      <c r="F46" s="24" t="s">
        <v>240</v>
      </c>
      <c r="G46" s="96" t="s">
        <v>381</v>
      </c>
      <c r="H46" s="24" t="s">
        <v>241</v>
      </c>
      <c r="I46" s="24" t="s">
        <v>242</v>
      </c>
      <c r="J46" s="24" t="s">
        <v>243</v>
      </c>
      <c r="K46" s="24" t="s">
        <v>244</v>
      </c>
      <c r="L46" s="24" t="s">
        <v>245</v>
      </c>
      <c r="M46" s="26">
        <v>1</v>
      </c>
      <c r="N46" s="122">
        <f>+AVERAGE(M46:M47)</f>
        <v>1</v>
      </c>
      <c r="O46" s="127">
        <f>+AVERAGE(N46:N52)</f>
        <v>1</v>
      </c>
      <c r="P46" s="131"/>
    </row>
    <row r="47" spans="2:16" ht="99.75" x14ac:dyDescent="0.25">
      <c r="B47" s="105"/>
      <c r="C47" s="103"/>
      <c r="D47" s="55">
        <v>36</v>
      </c>
      <c r="E47" s="36" t="s">
        <v>246</v>
      </c>
      <c r="F47" s="36" t="s">
        <v>247</v>
      </c>
      <c r="G47" s="61" t="s">
        <v>382</v>
      </c>
      <c r="H47" s="36" t="s">
        <v>248</v>
      </c>
      <c r="I47" s="36" t="s">
        <v>249</v>
      </c>
      <c r="J47" s="36" t="s">
        <v>250</v>
      </c>
      <c r="K47" s="36" t="s">
        <v>251</v>
      </c>
      <c r="L47" s="36" t="s">
        <v>158</v>
      </c>
      <c r="M47" s="38">
        <v>1</v>
      </c>
      <c r="N47" s="118"/>
      <c r="O47" s="128"/>
      <c r="P47" s="131"/>
    </row>
    <row r="48" spans="2:16" ht="85.5" x14ac:dyDescent="0.25">
      <c r="B48" s="105"/>
      <c r="C48" s="40" t="s">
        <v>252</v>
      </c>
      <c r="D48" s="41">
        <v>37</v>
      </c>
      <c r="E48" s="42" t="s">
        <v>253</v>
      </c>
      <c r="F48" s="42" t="s">
        <v>254</v>
      </c>
      <c r="G48" s="97" t="s">
        <v>374</v>
      </c>
      <c r="H48" s="42" t="s">
        <v>73</v>
      </c>
      <c r="I48" s="42" t="s">
        <v>74</v>
      </c>
      <c r="J48" s="42" t="s">
        <v>75</v>
      </c>
      <c r="K48" s="42" t="s">
        <v>76</v>
      </c>
      <c r="L48" s="42" t="s">
        <v>255</v>
      </c>
      <c r="M48" s="44">
        <v>1</v>
      </c>
      <c r="N48" s="45">
        <f>+M48</f>
        <v>1</v>
      </c>
      <c r="O48" s="128"/>
      <c r="P48" s="131"/>
    </row>
    <row r="49" spans="2:16" ht="156.75" x14ac:dyDescent="0.25">
      <c r="B49" s="105"/>
      <c r="C49" s="107" t="s">
        <v>256</v>
      </c>
      <c r="D49" s="76">
        <v>38</v>
      </c>
      <c r="E49" s="60" t="s">
        <v>257</v>
      </c>
      <c r="F49" s="60" t="s">
        <v>258</v>
      </c>
      <c r="G49" s="61" t="s">
        <v>358</v>
      </c>
      <c r="H49" s="60" t="s">
        <v>259</v>
      </c>
      <c r="I49" s="60" t="s">
        <v>260</v>
      </c>
      <c r="J49" s="60" t="s">
        <v>261</v>
      </c>
      <c r="K49" s="60" t="s">
        <v>262</v>
      </c>
      <c r="L49" s="60" t="s">
        <v>69</v>
      </c>
      <c r="M49" s="62">
        <v>1</v>
      </c>
      <c r="N49" s="117">
        <f>+AVERAGE(M49:M50)</f>
        <v>1</v>
      </c>
      <c r="O49" s="128"/>
      <c r="P49" s="131"/>
    </row>
    <row r="50" spans="2:16" ht="114" x14ac:dyDescent="0.25">
      <c r="B50" s="105"/>
      <c r="C50" s="103"/>
      <c r="D50" s="55">
        <v>39</v>
      </c>
      <c r="E50" s="36" t="s">
        <v>263</v>
      </c>
      <c r="F50" s="36" t="s">
        <v>264</v>
      </c>
      <c r="G50" s="85" t="s">
        <v>359</v>
      </c>
      <c r="H50" s="36" t="s">
        <v>94</v>
      </c>
      <c r="I50" s="36" t="s">
        <v>265</v>
      </c>
      <c r="J50" s="36" t="s">
        <v>266</v>
      </c>
      <c r="K50" s="36" t="s">
        <v>267</v>
      </c>
      <c r="L50" s="36" t="s">
        <v>98</v>
      </c>
      <c r="M50" s="38">
        <v>1</v>
      </c>
      <c r="N50" s="118"/>
      <c r="O50" s="128"/>
      <c r="P50" s="131"/>
    </row>
    <row r="51" spans="2:16" ht="85.5" x14ac:dyDescent="0.25">
      <c r="B51" s="105"/>
      <c r="C51" s="40" t="s">
        <v>268</v>
      </c>
      <c r="D51" s="41">
        <v>40</v>
      </c>
      <c r="E51" s="42" t="s">
        <v>269</v>
      </c>
      <c r="F51" s="42" t="s">
        <v>270</v>
      </c>
      <c r="G51" s="97" t="s">
        <v>375</v>
      </c>
      <c r="H51" s="42" t="s">
        <v>271</v>
      </c>
      <c r="I51" s="42" t="s">
        <v>272</v>
      </c>
      <c r="J51" s="42" t="s">
        <v>273</v>
      </c>
      <c r="K51" s="42" t="s">
        <v>274</v>
      </c>
      <c r="L51" s="42" t="s">
        <v>275</v>
      </c>
      <c r="M51" s="44">
        <v>1</v>
      </c>
      <c r="N51" s="45">
        <f>+M51</f>
        <v>1</v>
      </c>
      <c r="O51" s="128"/>
      <c r="P51" s="131"/>
    </row>
    <row r="52" spans="2:16" ht="129" thickBot="1" x14ac:dyDescent="0.3">
      <c r="B52" s="106"/>
      <c r="C52" s="46" t="s">
        <v>276</v>
      </c>
      <c r="D52" s="89">
        <v>41</v>
      </c>
      <c r="E52" s="90" t="s">
        <v>277</v>
      </c>
      <c r="F52" s="48" t="s">
        <v>278</v>
      </c>
      <c r="G52" s="91" t="s">
        <v>360</v>
      </c>
      <c r="H52" s="92" t="s">
        <v>279</v>
      </c>
      <c r="I52" s="92" t="s">
        <v>280</v>
      </c>
      <c r="J52" s="92" t="s">
        <v>281</v>
      </c>
      <c r="K52" s="92" t="s">
        <v>282</v>
      </c>
      <c r="L52" s="92" t="s">
        <v>158</v>
      </c>
      <c r="M52" s="50">
        <v>1</v>
      </c>
      <c r="N52" s="51">
        <f t="shared" ref="N52:N53" si="1">+M52</f>
        <v>1</v>
      </c>
      <c r="O52" s="129"/>
      <c r="P52" s="131"/>
    </row>
    <row r="53" spans="2:16" ht="99.75" x14ac:dyDescent="0.25">
      <c r="B53" s="104" t="s">
        <v>283</v>
      </c>
      <c r="C53" s="70" t="s">
        <v>284</v>
      </c>
      <c r="D53" s="71">
        <v>42</v>
      </c>
      <c r="E53" s="72" t="s">
        <v>285</v>
      </c>
      <c r="F53" s="72" t="s">
        <v>286</v>
      </c>
      <c r="G53" s="73" t="s">
        <v>383</v>
      </c>
      <c r="H53" s="72" t="s">
        <v>287</v>
      </c>
      <c r="I53" s="72" t="s">
        <v>288</v>
      </c>
      <c r="J53" s="72" t="s">
        <v>289</v>
      </c>
      <c r="K53" s="72" t="s">
        <v>290</v>
      </c>
      <c r="L53" s="72" t="s">
        <v>146</v>
      </c>
      <c r="M53" s="74">
        <v>1</v>
      </c>
      <c r="N53" s="75">
        <f t="shared" si="1"/>
        <v>1</v>
      </c>
      <c r="O53" s="127">
        <f>+AVERAGE(N53:N60)</f>
        <v>1</v>
      </c>
      <c r="P53" s="131"/>
    </row>
    <row r="54" spans="2:16" ht="85.5" x14ac:dyDescent="0.25">
      <c r="B54" s="105"/>
      <c r="C54" s="107" t="s">
        <v>291</v>
      </c>
      <c r="D54" s="76">
        <v>43</v>
      </c>
      <c r="E54" s="60" t="s">
        <v>292</v>
      </c>
      <c r="F54" s="60" t="s">
        <v>293</v>
      </c>
      <c r="G54" s="98" t="s">
        <v>376</v>
      </c>
      <c r="H54" s="60" t="s">
        <v>294</v>
      </c>
      <c r="I54" s="60" t="s">
        <v>147</v>
      </c>
      <c r="J54" s="60" t="s">
        <v>74</v>
      </c>
      <c r="K54" s="60" t="s">
        <v>75</v>
      </c>
      <c r="L54" s="60" t="s">
        <v>295</v>
      </c>
      <c r="M54" s="62">
        <v>1</v>
      </c>
      <c r="N54" s="117">
        <f>+AVERAGE(M54:M55)</f>
        <v>1</v>
      </c>
      <c r="O54" s="128"/>
      <c r="P54" s="131"/>
    </row>
    <row r="55" spans="2:16" ht="85.5" x14ac:dyDescent="0.25">
      <c r="B55" s="105"/>
      <c r="C55" s="103"/>
      <c r="D55" s="55">
        <v>44</v>
      </c>
      <c r="E55" s="36" t="s">
        <v>296</v>
      </c>
      <c r="F55" s="36" t="s">
        <v>297</v>
      </c>
      <c r="G55" s="99" t="s">
        <v>377</v>
      </c>
      <c r="H55" s="36" t="s">
        <v>298</v>
      </c>
      <c r="I55" s="36" t="s">
        <v>299</v>
      </c>
      <c r="J55" s="36" t="s">
        <v>300</v>
      </c>
      <c r="K55" s="36" t="s">
        <v>301</v>
      </c>
      <c r="L55" s="36" t="s">
        <v>302</v>
      </c>
      <c r="M55" s="38">
        <v>1</v>
      </c>
      <c r="N55" s="118"/>
      <c r="O55" s="128"/>
      <c r="P55" s="131"/>
    </row>
    <row r="56" spans="2:16" ht="85.5" x14ac:dyDescent="0.25">
      <c r="B56" s="105"/>
      <c r="C56" s="40" t="s">
        <v>303</v>
      </c>
      <c r="D56" s="41">
        <v>45</v>
      </c>
      <c r="E56" s="42" t="s">
        <v>304</v>
      </c>
      <c r="F56" s="42" t="s">
        <v>305</v>
      </c>
      <c r="G56" s="100" t="s">
        <v>378</v>
      </c>
      <c r="H56" s="42" t="s">
        <v>306</v>
      </c>
      <c r="I56" s="42" t="s">
        <v>307</v>
      </c>
      <c r="J56" s="42" t="s">
        <v>308</v>
      </c>
      <c r="K56" s="42" t="s">
        <v>309</v>
      </c>
      <c r="L56" s="42" t="s">
        <v>310</v>
      </c>
      <c r="M56" s="44">
        <v>1</v>
      </c>
      <c r="N56" s="45">
        <f>+M56</f>
        <v>1</v>
      </c>
      <c r="O56" s="128"/>
      <c r="P56" s="131"/>
    </row>
    <row r="57" spans="2:16" ht="128.25" x14ac:dyDescent="0.25">
      <c r="B57" s="105"/>
      <c r="C57" s="107" t="s">
        <v>311</v>
      </c>
      <c r="D57" s="76">
        <v>46</v>
      </c>
      <c r="E57" s="60" t="s">
        <v>312</v>
      </c>
      <c r="F57" s="60" t="s">
        <v>313</v>
      </c>
      <c r="G57" s="61" t="s">
        <v>361</v>
      </c>
      <c r="H57" s="60" t="s">
        <v>314</v>
      </c>
      <c r="I57" s="60" t="s">
        <v>315</v>
      </c>
      <c r="J57" s="60" t="s">
        <v>316</v>
      </c>
      <c r="K57" s="60" t="s">
        <v>317</v>
      </c>
      <c r="L57" s="60" t="s">
        <v>318</v>
      </c>
      <c r="M57" s="62">
        <v>1</v>
      </c>
      <c r="N57" s="117">
        <f>+AVERAGE(M57:M58)</f>
        <v>1</v>
      </c>
      <c r="O57" s="128"/>
      <c r="P57" s="131"/>
    </row>
    <row r="58" spans="2:16" ht="114" x14ac:dyDescent="0.25">
      <c r="B58" s="105"/>
      <c r="C58" s="103"/>
      <c r="D58" s="55">
        <v>47</v>
      </c>
      <c r="E58" s="36" t="s">
        <v>319</v>
      </c>
      <c r="F58" s="36" t="s">
        <v>320</v>
      </c>
      <c r="G58" s="85" t="s">
        <v>321</v>
      </c>
      <c r="H58" s="36" t="s">
        <v>94</v>
      </c>
      <c r="I58" s="36" t="s">
        <v>322</v>
      </c>
      <c r="J58" s="36" t="s">
        <v>323</v>
      </c>
      <c r="K58" s="36" t="s">
        <v>324</v>
      </c>
      <c r="L58" s="36" t="s">
        <v>43</v>
      </c>
      <c r="M58" s="38">
        <v>1</v>
      </c>
      <c r="N58" s="118"/>
      <c r="O58" s="128"/>
      <c r="P58" s="131"/>
    </row>
    <row r="59" spans="2:16" ht="114" x14ac:dyDescent="0.25">
      <c r="B59" s="105"/>
      <c r="C59" s="57" t="s">
        <v>325</v>
      </c>
      <c r="D59" s="58">
        <v>48</v>
      </c>
      <c r="E59" s="59" t="s">
        <v>326</v>
      </c>
      <c r="F59" s="60" t="s">
        <v>327</v>
      </c>
      <c r="G59" s="93" t="s">
        <v>362</v>
      </c>
      <c r="H59" s="60" t="s">
        <v>109</v>
      </c>
      <c r="I59" s="60" t="s">
        <v>156</v>
      </c>
      <c r="J59" s="60" t="s">
        <v>155</v>
      </c>
      <c r="K59" s="60" t="s">
        <v>328</v>
      </c>
      <c r="L59" s="60" t="s">
        <v>329</v>
      </c>
      <c r="M59" s="62">
        <v>1</v>
      </c>
      <c r="N59" s="63">
        <f>+AVERAGE(M59:M59)</f>
        <v>1</v>
      </c>
      <c r="O59" s="128"/>
      <c r="P59" s="131"/>
    </row>
    <row r="60" spans="2:16" ht="114.75" thickBot="1" x14ac:dyDescent="0.3">
      <c r="B60" s="106"/>
      <c r="C60" s="46" t="s">
        <v>330</v>
      </c>
      <c r="D60" s="47">
        <v>49</v>
      </c>
      <c r="E60" s="48" t="s">
        <v>331</v>
      </c>
      <c r="F60" s="48" t="s">
        <v>332</v>
      </c>
      <c r="G60" s="94" t="s">
        <v>363</v>
      </c>
      <c r="H60" s="48" t="s">
        <v>176</v>
      </c>
      <c r="I60" s="48" t="s">
        <v>177</v>
      </c>
      <c r="J60" s="48" t="s">
        <v>178</v>
      </c>
      <c r="K60" s="48" t="s">
        <v>179</v>
      </c>
      <c r="L60" s="48" t="s">
        <v>180</v>
      </c>
      <c r="M60" s="50">
        <v>1</v>
      </c>
      <c r="N60" s="51">
        <f>+M60</f>
        <v>1</v>
      </c>
      <c r="O60" s="129"/>
      <c r="P60" s="132"/>
    </row>
    <row r="115" spans="10:10" x14ac:dyDescent="0.25">
      <c r="J115" s="17"/>
    </row>
  </sheetData>
  <autoFilter ref="B11:P60" xr:uid="{838A566A-930F-4E8C-ADE1-1057A905EE72}"/>
  <mergeCells count="39">
    <mergeCell ref="P12:P60"/>
    <mergeCell ref="O12:O21"/>
    <mergeCell ref="O22:O31"/>
    <mergeCell ref="O32:O39"/>
    <mergeCell ref="O40:O45"/>
    <mergeCell ref="O46:O52"/>
    <mergeCell ref="N25:N29"/>
    <mergeCell ref="N30:N31"/>
    <mergeCell ref="N33:N34"/>
    <mergeCell ref="N40:N41"/>
    <mergeCell ref="O53:O60"/>
    <mergeCell ref="B5:P6"/>
    <mergeCell ref="B7:P8"/>
    <mergeCell ref="B3:P4"/>
    <mergeCell ref="M2:Q2"/>
    <mergeCell ref="N57:N58"/>
    <mergeCell ref="N54:N55"/>
    <mergeCell ref="N49:N50"/>
    <mergeCell ref="B12:B21"/>
    <mergeCell ref="C49:C50"/>
    <mergeCell ref="C46:C47"/>
    <mergeCell ref="C36:C39"/>
    <mergeCell ref="C12:C18"/>
    <mergeCell ref="N36:N39"/>
    <mergeCell ref="N46:N47"/>
    <mergeCell ref="N12:N18"/>
    <mergeCell ref="N22:N24"/>
    <mergeCell ref="C22:C24"/>
    <mergeCell ref="B22:B31"/>
    <mergeCell ref="B53:B60"/>
    <mergeCell ref="B46:B52"/>
    <mergeCell ref="B40:B45"/>
    <mergeCell ref="B32:B39"/>
    <mergeCell ref="C57:C58"/>
    <mergeCell ref="C54:C55"/>
    <mergeCell ref="C30:C31"/>
    <mergeCell ref="C25:C29"/>
    <mergeCell ref="C33:C34"/>
    <mergeCell ref="C40:C41"/>
  </mergeCells>
  <phoneticPr fontId="10" type="noConversion"/>
  <conditionalFormatting sqref="D30:D60 D11:D28">
    <cfRule type="duplicateValues" dxfId="1" priority="4"/>
  </conditionalFormatting>
  <conditionalFormatting sqref="E1:E1048576">
    <cfRule type="duplicateValues" dxfId="0" priority="3"/>
  </conditionalFormatting>
  <dataValidations count="1">
    <dataValidation type="list" allowBlank="1" showInputMessage="1" showErrorMessage="1" sqref="M12:M60" xr:uid="{98771207-465E-4984-BCCE-9ADF3ACAAD5C}">
      <formula1>"1,2,3,4,5"</formula1>
    </dataValidation>
  </dataValidations>
  <pageMargins left="0.7" right="0.7" top="0.75" bottom="0.75" header="0.3" footer="0.3"/>
  <pageSetup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8715C-BBB7-43DC-81E5-B953938782D6}">
  <dimension ref="A1:B9"/>
  <sheetViews>
    <sheetView zoomScale="130" zoomScaleNormal="130" workbookViewId="0">
      <selection activeCell="B5" sqref="B5"/>
    </sheetView>
  </sheetViews>
  <sheetFormatPr baseColWidth="10" defaultColWidth="9.140625" defaultRowHeight="15" x14ac:dyDescent="0.25"/>
  <cols>
    <col min="1" max="1" width="31.7109375" style="1" customWidth="1"/>
    <col min="2" max="2" width="18.7109375" style="1" customWidth="1"/>
    <col min="3" max="16384" width="9.140625" style="1"/>
  </cols>
  <sheetData>
    <row r="1" spans="1:2" ht="61.5" customHeight="1" x14ac:dyDescent="0.25">
      <c r="A1" s="133" t="s">
        <v>337</v>
      </c>
      <c r="B1" s="134"/>
    </row>
    <row r="2" spans="1:2" ht="15.75" x14ac:dyDescent="0.25">
      <c r="A2" s="2" t="s">
        <v>333</v>
      </c>
      <c r="B2" s="3" t="s">
        <v>334</v>
      </c>
    </row>
    <row r="3" spans="1:2" ht="15.75" x14ac:dyDescent="0.25">
      <c r="A3" s="4" t="s">
        <v>15</v>
      </c>
      <c r="B3" s="5">
        <f>+'Instrumento Resultados'!O12</f>
        <v>1.3571428571428572</v>
      </c>
    </row>
    <row r="4" spans="1:2" ht="15.75" x14ac:dyDescent="0.25">
      <c r="A4" s="4" t="s">
        <v>87</v>
      </c>
      <c r="B4" s="5">
        <f>+'Instrumento Resultados'!O22</f>
        <v>1.7111111111111112</v>
      </c>
    </row>
    <row r="5" spans="1:2" ht="15.75" x14ac:dyDescent="0.25">
      <c r="A5" s="4" t="s">
        <v>150</v>
      </c>
      <c r="B5" s="5">
        <f>+'Instrumento Resultados'!O32</f>
        <v>1</v>
      </c>
    </row>
    <row r="6" spans="1:2" ht="15.75" x14ac:dyDescent="0.25">
      <c r="A6" s="4" t="s">
        <v>199</v>
      </c>
      <c r="B6" s="5">
        <f>+'Instrumento Resultados'!O40</f>
        <v>1</v>
      </c>
    </row>
    <row r="7" spans="1:2" ht="15.75" x14ac:dyDescent="0.25">
      <c r="A7" s="4" t="s">
        <v>335</v>
      </c>
      <c r="B7" s="5">
        <f>+'Instrumento Resultados'!O46</f>
        <v>1</v>
      </c>
    </row>
    <row r="8" spans="1:2" ht="15.75" x14ac:dyDescent="0.25">
      <c r="A8" s="6" t="s">
        <v>336</v>
      </c>
      <c r="B8" s="7">
        <f>+'Instrumento Resultados'!O53</f>
        <v>1</v>
      </c>
    </row>
    <row r="9" spans="1:2" ht="15.75" x14ac:dyDescent="0.25">
      <c r="A9" s="21" t="s">
        <v>364</v>
      </c>
      <c r="B9" s="22">
        <f>+AVERAGE(B3:B8)</f>
        <v>1.178042328042328</v>
      </c>
    </row>
  </sheetData>
  <mergeCells count="1">
    <mergeCell ref="A1:B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C91AA-C814-45A7-BBBF-8A39A8CDBC5A}">
  <dimension ref="B3:B8"/>
  <sheetViews>
    <sheetView workbookViewId="0">
      <selection activeCell="B3" sqref="B3:B8"/>
    </sheetView>
  </sheetViews>
  <sheetFormatPr baseColWidth="10" defaultColWidth="10.85546875" defaultRowHeight="15" x14ac:dyDescent="0.25"/>
  <sheetData>
    <row r="3" spans="2:2" x14ac:dyDescent="0.25">
      <c r="B3">
        <v>1</v>
      </c>
    </row>
    <row r="4" spans="2:2" x14ac:dyDescent="0.25">
      <c r="B4">
        <v>2</v>
      </c>
    </row>
    <row r="5" spans="2:2" x14ac:dyDescent="0.25">
      <c r="B5">
        <v>3</v>
      </c>
    </row>
    <row r="6" spans="2:2" x14ac:dyDescent="0.25">
      <c r="B6">
        <v>4</v>
      </c>
    </row>
    <row r="7" spans="2:2" x14ac:dyDescent="0.25">
      <c r="B7">
        <v>5</v>
      </c>
    </row>
    <row r="8" spans="2:2" x14ac:dyDescent="0.25">
      <c r="B8">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2C73666AC79C4AA6B79500E49D3B1F" ma:contentTypeVersion="15" ma:contentTypeDescription="Crear nuevo documento." ma:contentTypeScope="" ma:versionID="e057db58ff23db2f359a986f32cfa421">
  <xsd:schema xmlns:xsd="http://www.w3.org/2001/XMLSchema" xmlns:xs="http://www.w3.org/2001/XMLSchema" xmlns:p="http://schemas.microsoft.com/office/2006/metadata/properties" xmlns:ns2="9aa23b01-44c5-4090-af04-0980db8fb095" xmlns:ns3="b215d373-4ab1-4c9a-82d3-9624ee888acd" targetNamespace="http://schemas.microsoft.com/office/2006/metadata/properties" ma:root="true" ma:fieldsID="1c4c6b13992631add5560ac6f4215bbb" ns2:_="" ns3:_="">
    <xsd:import namespace="9aa23b01-44c5-4090-af04-0980db8fb095"/>
    <xsd:import namespace="b215d373-4ab1-4c9a-82d3-9624ee888a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a23b01-44c5-4090-af04-0980db8fb0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bd410323-c59b-436c-97fb-4fd0689ce212}" ma:internalName="TaxCatchAll" ma:showField="CatchAllData" ma:web="b215d373-4ab1-4c9a-82d3-9624ee888a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aa23b01-44c5-4090-af04-0980db8fb095">
      <Terms xmlns="http://schemas.microsoft.com/office/infopath/2007/PartnerControls"/>
    </lcf76f155ced4ddcb4097134ff3c332f>
    <TaxCatchAll xmlns="b215d373-4ab1-4c9a-82d3-9624ee888acd" xsi:nil="true"/>
  </documentManagement>
</p:properties>
</file>

<file path=customXml/itemProps1.xml><?xml version="1.0" encoding="utf-8"?>
<ds:datastoreItem xmlns:ds="http://schemas.openxmlformats.org/officeDocument/2006/customXml" ds:itemID="{79BAB9A0-5E65-41BB-B551-4F280F5FFF51}">
  <ds:schemaRefs>
    <ds:schemaRef ds:uri="http://schemas.microsoft.com/sharepoint/v3/contenttype/forms"/>
  </ds:schemaRefs>
</ds:datastoreItem>
</file>

<file path=customXml/itemProps2.xml><?xml version="1.0" encoding="utf-8"?>
<ds:datastoreItem xmlns:ds="http://schemas.openxmlformats.org/officeDocument/2006/customXml" ds:itemID="{40C9C258-F0C7-4985-9BA0-23ECCCDD4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a23b01-44c5-4090-af04-0980db8fb095"/>
    <ds:schemaRef ds:uri="b215d373-4ab1-4c9a-82d3-9624ee888a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CA8BD0-0ED9-4143-BC90-508DFA4F70AE}">
  <ds:schemaRefs>
    <ds:schemaRef ds:uri="http://schemas.microsoft.com/office/2006/metadata/properties"/>
    <ds:schemaRef ds:uri="http://schemas.microsoft.com/office/infopath/2007/PartnerControls"/>
    <ds:schemaRef ds:uri="9aa23b01-44c5-4090-af04-0980db8fb095"/>
    <ds:schemaRef ds:uri="b215d373-4ab1-4c9a-82d3-9624ee888a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Instrumento Resultados</vt:lpstr>
      <vt:lpstr>Gráfico Medición</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Sanabria Florez</dc:creator>
  <cp:keywords/>
  <dc:description/>
  <cp:lastModifiedBy>Eduar Camilo Toloza Ovalle</cp:lastModifiedBy>
  <cp:revision/>
  <dcterms:created xsi:type="dcterms:W3CDTF">2021-08-13T11:58:46Z</dcterms:created>
  <dcterms:modified xsi:type="dcterms:W3CDTF">2024-07-31T16:23:56Z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0x010100EA2C73666AC79C4AA6B79500E49D3B1F</vt:lpwstr>
  </property>
  <property fmtid="{D5CDD505-2E9C-101B-9397-08002B2CF9AE}" pid="3" name="MediaServiceImageTags">
    <vt:lpwstr/>
  </property>
</Properties>
</file>