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omments1.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xr:revisionPtr revIDLastSave="0" documentId="8_{E82AE085-C9C6-4EBB-8457-670D2B6E7C37}" xr6:coauthVersionLast="44" xr6:coauthVersionMax="44" xr10:uidLastSave="{00000000-0000-0000-0000-000000000000}"/>
  <bookViews>
    <workbookView xWindow="13550" yWindow="-110" windowWidth="19420" windowHeight="10420" firstSheet="1" activeTab="1" xr2:uid="{00000000-000D-0000-FFFF-FFFF00000000}"/>
  </bookViews>
  <sheets>
    <sheet name="Percepción_IDOM" sheetId="4" state="hidden" r:id="rId1"/>
    <sheet name="Medición de capacidades" sheetId="19" r:id="rId2"/>
    <sheet name="Medición de Percepción" sheetId="14" r:id="rId3"/>
    <sheet name="Medición de resultados." sheetId="20" r:id="rId4"/>
  </sheets>
  <definedNames>
    <definedName name="_xlnm._FilterDatabase" localSheetId="1" hidden="1">'Medición de capacidades'!#REF!</definedName>
    <definedName name="_xlnm._FilterDatabase" localSheetId="3" hidden="1">'Medición de resultados.'!$A$2:$L$2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2" i="19" l="1"/>
  <c r="E213" i="19" l="1"/>
  <c r="E206" i="19"/>
  <c r="E207" i="19"/>
  <c r="E208" i="19"/>
  <c r="E209" i="19"/>
  <c r="E210" i="19"/>
  <c r="E211" i="19"/>
  <c r="E212" i="19"/>
  <c r="E205" i="19"/>
  <c r="E202" i="19"/>
  <c r="E201" i="19"/>
  <c r="E200" i="19"/>
  <c r="E199" i="19"/>
  <c r="E198" i="19"/>
  <c r="E197" i="19"/>
  <c r="E188" i="19"/>
  <c r="E189" i="19"/>
  <c r="E190" i="19"/>
  <c r="E191" i="19"/>
  <c r="E192" i="19"/>
  <c r="E193" i="19"/>
  <c r="E194" i="19"/>
  <c r="E187" i="19"/>
  <c r="E170" i="19"/>
  <c r="E171" i="19"/>
  <c r="E172" i="19"/>
  <c r="E173" i="19"/>
  <c r="E174" i="19"/>
  <c r="E175" i="19"/>
  <c r="E176" i="19"/>
  <c r="E177" i="19"/>
  <c r="E178" i="19"/>
  <c r="E179" i="19"/>
  <c r="E180" i="19"/>
  <c r="E181" i="19"/>
  <c r="E182" i="19"/>
  <c r="E169" i="19"/>
  <c r="E155" i="19"/>
  <c r="E156" i="19"/>
  <c r="E157" i="19"/>
  <c r="E158" i="19"/>
  <c r="E159" i="19"/>
  <c r="E160" i="19"/>
  <c r="E161" i="19"/>
  <c r="E162" i="19"/>
  <c r="E163" i="19"/>
  <c r="E164" i="19"/>
  <c r="E165" i="19"/>
  <c r="E166" i="19"/>
  <c r="E154" i="19"/>
  <c r="E147" i="19"/>
  <c r="E148" i="19"/>
  <c r="E149" i="19"/>
  <c r="E150" i="19"/>
  <c r="E151" i="19"/>
  <c r="E146" i="19"/>
  <c r="E136" i="19"/>
  <c r="E137" i="19"/>
  <c r="E138" i="19"/>
  <c r="E139" i="19"/>
  <c r="E140" i="19"/>
  <c r="E141" i="19"/>
  <c r="E142" i="19"/>
  <c r="E143" i="19"/>
  <c r="E135" i="19"/>
  <c r="E129" i="19"/>
  <c r="E130" i="19"/>
  <c r="E131" i="19"/>
  <c r="E132" i="19"/>
  <c r="E128" i="19"/>
  <c r="E117" i="19"/>
  <c r="E118" i="19"/>
  <c r="E119" i="19"/>
  <c r="E120" i="19"/>
  <c r="E121" i="19"/>
  <c r="E122" i="19"/>
  <c r="E123" i="19"/>
  <c r="E124" i="19"/>
  <c r="E125" i="19"/>
  <c r="E107" i="19"/>
  <c r="E108" i="19"/>
  <c r="E109" i="19"/>
  <c r="E110" i="19"/>
  <c r="E111" i="19"/>
  <c r="E112" i="19"/>
  <c r="E106" i="19"/>
  <c r="E96" i="19"/>
  <c r="E97" i="19"/>
  <c r="E98" i="19"/>
  <c r="E99" i="19"/>
  <c r="E100" i="19"/>
  <c r="E101" i="19"/>
  <c r="E102" i="19"/>
  <c r="E103" i="19"/>
  <c r="E95" i="19"/>
  <c r="E85" i="19"/>
  <c r="E86" i="19"/>
  <c r="E87" i="19"/>
  <c r="E88" i="19"/>
  <c r="E89" i="19"/>
  <c r="E90" i="19"/>
  <c r="E84" i="19"/>
  <c r="E80" i="19"/>
  <c r="E81" i="19"/>
  <c r="E79" i="19"/>
  <c r="E70" i="19"/>
  <c r="E71" i="19"/>
  <c r="E72" i="19"/>
  <c r="E73" i="19"/>
  <c r="E74" i="19"/>
  <c r="E75" i="19"/>
  <c r="E76" i="19"/>
  <c r="E69" i="19"/>
  <c r="E56" i="19"/>
  <c r="E57" i="19"/>
  <c r="E58" i="19"/>
  <c r="E59" i="19"/>
  <c r="E60" i="19"/>
  <c r="E61" i="19"/>
  <c r="E62" i="19"/>
  <c r="E63" i="19"/>
  <c r="E64" i="19"/>
  <c r="E65" i="19"/>
  <c r="E66" i="19"/>
  <c r="E55" i="19"/>
  <c r="E45" i="19"/>
  <c r="E46" i="19"/>
  <c r="E47" i="19"/>
  <c r="E48" i="19"/>
  <c r="E49" i="19"/>
  <c r="E50" i="19"/>
  <c r="E44" i="19"/>
  <c r="E35" i="19"/>
  <c r="E36" i="19"/>
  <c r="E37" i="19"/>
  <c r="E38" i="19"/>
  <c r="E39" i="19"/>
  <c r="E40" i="19"/>
  <c r="E41" i="19"/>
  <c r="E34" i="19"/>
  <c r="E25" i="19"/>
  <c r="E26" i="19"/>
  <c r="E27" i="19"/>
  <c r="E28" i="19"/>
  <c r="E29" i="19"/>
  <c r="E30" i="19"/>
  <c r="E31" i="19"/>
  <c r="E24" i="19"/>
  <c r="E7" i="19"/>
  <c r="E8" i="19"/>
  <c r="E9" i="19"/>
  <c r="E10" i="19"/>
  <c r="E11" i="19"/>
  <c r="E12" i="19"/>
  <c r="E13" i="19"/>
  <c r="E14" i="19"/>
  <c r="E15" i="19"/>
  <c r="E16" i="19"/>
  <c r="E17" i="19"/>
  <c r="E18" i="19"/>
  <c r="E19" i="19"/>
  <c r="E20" i="19"/>
  <c r="E21" i="19"/>
  <c r="E6" i="19"/>
  <c r="F6" i="19" l="1"/>
  <c r="F117" i="19"/>
  <c r="F55" i="19"/>
  <c r="D214" i="19" l="1"/>
  <c r="D203" i="19"/>
  <c r="D195" i="19"/>
  <c r="D183" i="19"/>
  <c r="D167" i="19"/>
  <c r="D152" i="19"/>
  <c r="D144" i="19"/>
  <c r="D133" i="19"/>
  <c r="D126" i="19"/>
  <c r="D113" i="19"/>
  <c r="D104" i="19"/>
  <c r="D91" i="19"/>
  <c r="D82" i="19"/>
  <c r="D77" i="19"/>
  <c r="D67" i="19"/>
  <c r="D51" i="19"/>
  <c r="D42" i="19"/>
  <c r="D32" i="19"/>
  <c r="D215" i="19" l="1"/>
  <c r="D114" i="19"/>
  <c r="D52" i="19"/>
  <c r="D92" i="19"/>
  <c r="D184" i="19"/>
  <c r="E88" i="14"/>
  <c r="E84" i="14"/>
  <c r="E81" i="14"/>
  <c r="E78" i="14"/>
  <c r="E75" i="14"/>
  <c r="E73" i="14"/>
  <c r="E70" i="14"/>
  <c r="E67" i="14"/>
  <c r="E63" i="14"/>
  <c r="E60" i="14"/>
  <c r="E57" i="14"/>
  <c r="E52" i="14"/>
  <c r="E46" i="14"/>
  <c r="E43" i="14"/>
  <c r="E41" i="14"/>
  <c r="E39" i="14"/>
  <c r="E36" i="14"/>
  <c r="E32" i="14"/>
  <c r="E29" i="14"/>
  <c r="E25" i="14"/>
  <c r="E21" i="14"/>
  <c r="E18" i="14"/>
  <c r="E15" i="14"/>
  <c r="E8" i="14"/>
  <c r="E22" i="19" l="1"/>
  <c r="E32" i="19"/>
  <c r="F24" i="19"/>
  <c r="E42" i="19"/>
  <c r="F34" i="19"/>
  <c r="E51" i="19"/>
  <c r="F44" i="19"/>
  <c r="E67" i="19"/>
  <c r="E77" i="19"/>
  <c r="F69" i="19"/>
  <c r="E82" i="19"/>
  <c r="F79" i="19"/>
  <c r="E91" i="19"/>
  <c r="F84" i="19"/>
  <c r="E104" i="19"/>
  <c r="F95" i="19"/>
  <c r="E113" i="19"/>
  <c r="F106" i="19"/>
  <c r="E126" i="19"/>
  <c r="E133" i="19"/>
  <c r="F128" i="19"/>
  <c r="E144" i="19"/>
  <c r="F135" i="19"/>
  <c r="E152" i="19"/>
  <c r="F146" i="19"/>
  <c r="E167" i="19"/>
  <c r="F154" i="19"/>
  <c r="E183" i="19"/>
  <c r="F169" i="19"/>
  <c r="E195" i="19"/>
  <c r="F187" i="19"/>
  <c r="E203" i="19"/>
  <c r="F197" i="19"/>
  <c r="E214" i="19"/>
  <c r="F205" i="19"/>
  <c r="F8" i="14"/>
  <c r="F78" i="14"/>
  <c r="L21" i="14" s="1"/>
  <c r="F63" i="14"/>
  <c r="L20" i="14" s="1"/>
  <c r="F46" i="14"/>
  <c r="F32" i="14"/>
  <c r="L18" i="14" s="1"/>
  <c r="F21" i="14"/>
  <c r="L17" i="14" s="1"/>
  <c r="E215" i="19" l="1"/>
  <c r="M10" i="19" s="1"/>
  <c r="E52" i="19"/>
  <c r="M6" i="19" s="1"/>
  <c r="L16" i="14"/>
  <c r="L24" i="14"/>
  <c r="E184" i="19"/>
  <c r="M9" i="19" s="1"/>
  <c r="E114" i="19"/>
  <c r="M8" i="19" s="1"/>
  <c r="E92" i="19"/>
  <c r="M7" i="19" s="1"/>
  <c r="E70" i="4"/>
  <c r="E57" i="4"/>
  <c r="E40" i="4"/>
  <c r="E29" i="4"/>
  <c r="E18" i="4"/>
  <c r="E4" i="4"/>
  <c r="K13" i="4" s="1"/>
  <c r="M12" i="19" l="1"/>
  <c r="K18" i="4"/>
  <c r="K17" i="4"/>
  <c r="K15" i="4"/>
  <c r="K1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11" authorId="0" shapeId="0" xr:uid="{380FDADB-4654-4BBE-808B-BCE601F5BA9B}">
      <text>
        <r>
          <rPr>
            <b/>
            <sz val="9"/>
            <color indexed="81"/>
            <rFont val="Tahoma"/>
            <family val="2"/>
          </rPr>
          <t>Autor:</t>
        </r>
        <r>
          <rPr>
            <sz val="9"/>
            <color indexed="81"/>
            <rFont val="Tahoma"/>
            <family val="2"/>
          </rPr>
          <t xml:space="preserve">
En el año inmediatamente anterior
</t>
        </r>
      </text>
    </comment>
    <comment ref="B34" authorId="0" shapeId="0" xr:uid="{18E29592-B23D-4CC7-B262-A7A5DCE49DE8}">
      <text>
        <r>
          <rPr>
            <b/>
            <sz val="9"/>
            <color indexed="81"/>
            <rFont val="Tahoma"/>
            <family val="2"/>
          </rPr>
          <t>Autor:</t>
        </r>
        <r>
          <rPr>
            <sz val="9"/>
            <color indexed="81"/>
            <rFont val="Tahoma"/>
            <family val="2"/>
          </rPr>
          <t xml:space="preserve">
Incluir información de acceso, cobertura y calidad</t>
        </r>
      </text>
    </comment>
  </commentList>
</comments>
</file>

<file path=xl/sharedStrings.xml><?xml version="1.0" encoding="utf-8"?>
<sst xmlns="http://schemas.openxmlformats.org/spreadsheetml/2006/main" count="1539" uniqueCount="896">
  <si>
    <t xml:space="preserve"> INDICADORES DE PERCEPCIÓN DE LA MADUREZ DE UNA CIUDAD INTELIGENTE</t>
  </si>
  <si>
    <t>DIMENSION</t>
  </si>
  <si>
    <t>SUBDIMENSION</t>
  </si>
  <si>
    <t>PREGUNTA</t>
  </si>
  <si>
    <t>Medición</t>
  </si>
  <si>
    <t>Dimensión</t>
  </si>
  <si>
    <t>Nivel de percepción</t>
  </si>
  <si>
    <t>Ciudadanía</t>
  </si>
  <si>
    <t>Cohesión social</t>
  </si>
  <si>
    <t xml:space="preserve">La ciudad o territorio gozan de paz social </t>
  </si>
  <si>
    <t>Muy bajo/malo/ insatisfactorio/ en desacuerdo</t>
  </si>
  <si>
    <t>Se percibe la desigualdad como un problema estructural</t>
  </si>
  <si>
    <t>/bajo/malo/</t>
  </si>
  <si>
    <t>Existen políticas y programas dirigidos a colectivos desfavorecidos</t>
  </si>
  <si>
    <t>Medio/Suficiente</t>
  </si>
  <si>
    <t>Educación</t>
  </si>
  <si>
    <t>Todos los menores de edad tienen acceso universal a la educación básica</t>
  </si>
  <si>
    <t>Alto/bueno</t>
  </si>
  <si>
    <t xml:space="preserve">La ciudad cuenta con instituciones de educación superior </t>
  </si>
  <si>
    <t>Muy alto/ bueno/ satisfactorio /de acuerdo</t>
  </si>
  <si>
    <t>Los habitantes de la ciudad hablan con fluidez al menos dos idiomas</t>
  </si>
  <si>
    <t>La institucionalidad genera iniciativas/programas de concientización relacionado con los hábitos de vida o el medio ambiente</t>
  </si>
  <si>
    <t>Los colegios enseñan competencias digitales</t>
  </si>
  <si>
    <t>Sociedad incluyente</t>
  </si>
  <si>
    <t>Resultados totales</t>
  </si>
  <si>
    <t>Valor</t>
  </si>
  <si>
    <t>Calidad de Vida</t>
  </si>
  <si>
    <t>Equidad</t>
  </si>
  <si>
    <t>Los colectivos minoritarios gozan de un alto nivel de inclusión</t>
  </si>
  <si>
    <t>Gobernanza</t>
  </si>
  <si>
    <t>La ciudad impulsa y favorece políticas de equidad de género</t>
  </si>
  <si>
    <t>Hábitat</t>
  </si>
  <si>
    <t>Cultura ciudadana</t>
  </si>
  <si>
    <t>Los ciudadanos tienen un alto sentimiento de pertenencia y orgullo de ciudad</t>
  </si>
  <si>
    <t>Medio Ambiente</t>
  </si>
  <si>
    <t>Seguridad ciudadana</t>
  </si>
  <si>
    <t>La seguridad pública ha mejorado en los últimos años</t>
  </si>
  <si>
    <t>Desarrollo económico</t>
  </si>
  <si>
    <t>La ciudad posee los mecanismos y herramientas de seguridad necesarios para evitar posibles problemas de orden público</t>
  </si>
  <si>
    <t>Las instituciones impulsan actuaciones que favorezcan la ciberseguridad</t>
  </si>
  <si>
    <t>Me siento seguro en mi ciudad</t>
  </si>
  <si>
    <t>Salud y Bienestar</t>
  </si>
  <si>
    <t>El saneamiento básico abarca estratos socioeconómicos bajos</t>
  </si>
  <si>
    <t xml:space="preserve">Existen altos estándares de calidad en la asistencia a las personas mayores </t>
  </si>
  <si>
    <t xml:space="preserve">Siento que mi ciudad es limpia </t>
  </si>
  <si>
    <t xml:space="preserve">Existe una adecuada cobertura sanitaria </t>
  </si>
  <si>
    <t>Ocio</t>
  </si>
  <si>
    <t xml:space="preserve">Existen puntos de información y servicio relacionados con el ocio </t>
  </si>
  <si>
    <t xml:space="preserve">Existe una amplia oferta cultural </t>
  </si>
  <si>
    <t>La ciudad preserva el patrimonio cultural</t>
  </si>
  <si>
    <t>Gobierno Abierto</t>
  </si>
  <si>
    <t xml:space="preserve">Existen mecanismos de acceso digital a información pública </t>
  </si>
  <si>
    <t xml:space="preserve">Se perciben mayores niveles de transparencia </t>
  </si>
  <si>
    <t>Trámites y servicios en línea o parcialmente en línea</t>
  </si>
  <si>
    <t>Existe seguridad de la información</t>
  </si>
  <si>
    <t>Gobernanza multinivel</t>
  </si>
  <si>
    <t xml:space="preserve">Existen políticas interinstitucionales de planificación territorial </t>
  </si>
  <si>
    <t xml:space="preserve">Se comparte información entre los distintos niveles de gobierno </t>
  </si>
  <si>
    <t xml:space="preserve">Existe una visión común para la ciudad o el territorio por parte de los distintos niveles de gobierno </t>
  </si>
  <si>
    <t>Colaboración entre ciudades y territorios</t>
  </si>
  <si>
    <t xml:space="preserve">El gobierno de la ciudad y territorio participa en redes de ciudades nacionales e internacionales </t>
  </si>
  <si>
    <t xml:space="preserve">La ciudad establece alianzas con otros territorios para abordar retos comunes </t>
  </si>
  <si>
    <t>Participación ciudadana</t>
  </si>
  <si>
    <t xml:space="preserve">Existen canales y herramientas para trasladar la opinión del ciudadano en los distintos niveles de gobierno </t>
  </si>
  <si>
    <t xml:space="preserve">Se percibe un impacto real como resultado de los procesos de participación ciudadana </t>
  </si>
  <si>
    <t>Movilidad Inteligente</t>
  </si>
  <si>
    <t xml:space="preserve">La ciudad cuenta con sistemas de movilidad inteligente </t>
  </si>
  <si>
    <t xml:space="preserve">Se percibe un sistema de transporte público robusto y eficaz </t>
  </si>
  <si>
    <t xml:space="preserve">La cobertura territorial del transporte público es adecuada </t>
  </si>
  <si>
    <t xml:space="preserve">El nivel de los sistemas de información pública es efectivo </t>
  </si>
  <si>
    <t xml:space="preserve">Existen servicios públicos de movilidad verde </t>
  </si>
  <si>
    <t xml:space="preserve">Los niveles de congestión del tráfico son aceptables </t>
  </si>
  <si>
    <t>Gestión del espacio publico</t>
  </si>
  <si>
    <t xml:space="preserve">Existen instalaciones deportivas públicas de calidad </t>
  </si>
  <si>
    <t xml:space="preserve">No hay barreras físicas que causen fragmentación social </t>
  </si>
  <si>
    <t xml:space="preserve">El número de espacios verdes es satisfactorio </t>
  </si>
  <si>
    <t xml:space="preserve">La ciudad tiene algún distrito tecnológico </t>
  </si>
  <si>
    <t xml:space="preserve">Existe cobertura wifi universal en los espacios públicos </t>
  </si>
  <si>
    <t>Infraestructuras Inteligentes</t>
  </si>
  <si>
    <t xml:space="preserve">Existe una cultura del mantenimiento de las infraestructuras públicas </t>
  </si>
  <si>
    <t>Existe una tendencia hacia la construcción de edificios sostenibles e inteligentes</t>
  </si>
  <si>
    <t xml:space="preserve">La ciudad apuesta por infraestructuras que promueven las energías renovables </t>
  </si>
  <si>
    <t>Servicios públicos eficientes</t>
  </si>
  <si>
    <t xml:space="preserve">Se percibe un nivel de servicios públicos satisfactorio </t>
  </si>
  <si>
    <t xml:space="preserve">Existe cobertura geográfica en la prestación de los servicios públicos </t>
  </si>
  <si>
    <t xml:space="preserve">Los tiempos de espera para una respuesta efectiva son óptimos </t>
  </si>
  <si>
    <t>Medio ambiente</t>
  </si>
  <si>
    <t>Gestión de residuos</t>
  </si>
  <si>
    <t xml:space="preserve">La recogida de residuos es diaria </t>
  </si>
  <si>
    <t xml:space="preserve">Las instituciones locales promueven una recogida selectiva de los residuos </t>
  </si>
  <si>
    <t xml:space="preserve">Existen puntos de recogida para sustancias contaminantes </t>
  </si>
  <si>
    <t>Gestión de recursos</t>
  </si>
  <si>
    <t xml:space="preserve">Existen políticas de uso eficiente de la energía </t>
  </si>
  <si>
    <t xml:space="preserve">Se realizan actuaciones de concienciación ciudadana </t>
  </si>
  <si>
    <t xml:space="preserve">La gestión del recurso hídrico es eficiente </t>
  </si>
  <si>
    <t>Calidad ambiental</t>
  </si>
  <si>
    <t xml:space="preserve">Los niveles de contaminación son bajos </t>
  </si>
  <si>
    <t xml:space="preserve">Existen numerosos espacios verdes en la ciudad </t>
  </si>
  <si>
    <t xml:space="preserve">Existe una política de medición de huella de carbono </t>
  </si>
  <si>
    <t>Cambio climático</t>
  </si>
  <si>
    <t xml:space="preserve">La institucionalidad local impulsa medidas preventivas orientadas a mitigar los efectos del cambio climático </t>
  </si>
  <si>
    <t xml:space="preserve">La ciudad ha adoptado y formalizado algún compromiso tácito por el clima </t>
  </si>
  <si>
    <t>Gestión del Riesgo</t>
  </si>
  <si>
    <t>Hay conocimiento de los riesgos medioambientales existentes así como de las medidas para su control</t>
  </si>
  <si>
    <t>La institucionalidad local afronta estos riesgos con una gestión oportuna y eficaz de la información y la tecnología</t>
  </si>
  <si>
    <t>Empleo</t>
  </si>
  <si>
    <t xml:space="preserve">Existen políticas activas de empleo locales </t>
  </si>
  <si>
    <t xml:space="preserve">Las instituciones actúan contra el empleo informal </t>
  </si>
  <si>
    <t>Economía del conocimiento</t>
  </si>
  <si>
    <t xml:space="preserve">Existen servicios de extensionismo tecnológico, y la ciudad apuesta por la transformación digital de las empresas </t>
  </si>
  <si>
    <t xml:space="preserve">La ciudad tiene una estrategia de promoción económica </t>
  </si>
  <si>
    <t xml:space="preserve">Existen estrategias para la captación y retención de talento </t>
  </si>
  <si>
    <t xml:space="preserve">Emprendimiento e innovación </t>
  </si>
  <si>
    <t xml:space="preserve">Las instituciones locales estimulan un entorno innovador y colaborativo </t>
  </si>
  <si>
    <t xml:space="preserve">Existe una amplia oferta de centros de coworking </t>
  </si>
  <si>
    <t xml:space="preserve">La ciudad trabaja en el fomento de las Industrias creativas y culturales </t>
  </si>
  <si>
    <t>Entorno productivo y competitividad</t>
  </si>
  <si>
    <t xml:space="preserve">La ciudad realiza acciones para atraer inversión y actividad económica del exterior </t>
  </si>
  <si>
    <t>Economía circular</t>
  </si>
  <si>
    <t>La ciudad promueve la reutilización de materiales y productos.</t>
  </si>
  <si>
    <t>Transformación digital</t>
  </si>
  <si>
    <t>Se han tecnificado los procesos que se realizan en la ciudad y/o territorio</t>
  </si>
  <si>
    <t>MEDICIÓN DE CAPACIDADES DE CIUDAD INTELIGENTE</t>
  </si>
  <si>
    <t>EJE HABILITANTE: INSTITUCIONALIDAD E INNOVACIÓN</t>
  </si>
  <si>
    <t>Capacidad 1</t>
  </si>
  <si>
    <t xml:space="preserve">La entidad tiene la capacidad para transformar e implementar la arquitectura misional (procesos, mision, visión  estructura organizacional, funciones y demás elementos propios de la misionalidad) con el fin de soportar la transformación requerida para convertirse en ciudades o territorios inteligentes </t>
  </si>
  <si>
    <t>Nivel de Madurez</t>
  </si>
  <si>
    <t>Calificación variable</t>
  </si>
  <si>
    <t>Peso dentro de eje habilitante</t>
  </si>
  <si>
    <t>Resultados por eje habilitate</t>
  </si>
  <si>
    <t>a</t>
  </si>
  <si>
    <t>Si</t>
  </si>
  <si>
    <t>Institucionalidad e innovación</t>
  </si>
  <si>
    <t>b</t>
  </si>
  <si>
    <t>No</t>
  </si>
  <si>
    <t>Liderazgo y capital humano</t>
  </si>
  <si>
    <t>c</t>
  </si>
  <si>
    <t>La entidad identifica y estructura dentro del plan de desarrollo territorial  iniciativas o proyectos  que impulsan el uso de la tecnología para el cumplimiento de metas puntuales.</t>
  </si>
  <si>
    <t>Analítica y gestión de datos</t>
  </si>
  <si>
    <t>d</t>
  </si>
  <si>
    <t>La entidad estructura dentro del plan de acción anual  iniciativas o proyectos  que impulsan el uso de la tecnología para el cumplimiento de metas puntuales, y articularlos con el plan  de desarrollo territorial.</t>
  </si>
  <si>
    <t>Infraestructura digital e interoperabilidad</t>
  </si>
  <si>
    <t>e</t>
  </si>
  <si>
    <t>La entidad realiza ejercicios de planeación estratégica de TI que genera valor a la entidad y la plasma en el documento Plan Estratégico de TI (PETI).</t>
  </si>
  <si>
    <t>Tecnologías y estándares</t>
  </si>
  <si>
    <t>f</t>
  </si>
  <si>
    <t>La entidad define, estructura e incorpora en los planes de desarrollo territorial una línea transversal de transformación digital que incluye  proyectos que tienen como objetivo expreso la transformación digital del territorio o el impulso a ciudades inteligentes.</t>
  </si>
  <si>
    <t>g</t>
  </si>
  <si>
    <t>La entidad en su plan de acción incluye acciones que facilitan el cumplimiento de metas establecidas en el plan de desarrollo directamente relacionadas con proyectos  que tienen como objetivo expreso la transformación digital del territorio o el impulso a ciudades inteligentes?</t>
  </si>
  <si>
    <t>Índice de medición de capacidades de ciudades y territorios inteligentes</t>
  </si>
  <si>
    <t>h</t>
  </si>
  <si>
    <t>¿ La entidad ha definido y formalizado el proceso de gestión tecnológica  como un  proceso estratégico dentro de la cadena de valor?</t>
  </si>
  <si>
    <t>i</t>
  </si>
  <si>
    <t>j</t>
  </si>
  <si>
    <t>La entidad sabe y tiene la capacidad para estructurar y formalizar  el rol y las funciones del lider estratégico de Tecnologia de la información dentrto de la entidad, mediante acto administrativo.</t>
  </si>
  <si>
    <t>k</t>
  </si>
  <si>
    <t>La entidad incluye dentro de su plan de ordenamiento territorial municipal o departamental la visión de ciudad y territorio inteligente, respectivamente.</t>
  </si>
  <si>
    <t>l</t>
  </si>
  <si>
    <t>La entidad ha implementado un modelo de gobierno sobre las arquitecturas empresariales  que se desarrollan. el modelo de gobierno incluye : definición de métricas e indicadores sobre la arquitectura empresarial , definición de instancias de toma de decisiones sobre la arquitectura ermpresarial, definición de roles y responsabilidades, gestión de riesgos y demas actividades propias del gobierno</t>
  </si>
  <si>
    <t>m</t>
  </si>
  <si>
    <t>La entidad armoniza las visiones de ciudad  o territorio inteligente con los planes de ordenamiento territorial municipal  y/o departamental con las consagradas en los POD departamentales (Regionales) .</t>
  </si>
  <si>
    <t>n</t>
  </si>
  <si>
    <t>o</t>
  </si>
  <si>
    <t>La entidad ha estructurado e incorporado  dentro del mapa de procesos de la entidad ,  el proceso  de arquitectura empresarial.</t>
  </si>
  <si>
    <t>p</t>
  </si>
  <si>
    <t>La entidad sabe abordar ejercicios de  reestructuración organizacional enmarcados en procesos de transformación digital y la noción de ciudades inteligentes.</t>
  </si>
  <si>
    <t>Capacidad 2</t>
  </si>
  <si>
    <t>La entidad tiene capacidad para realizar innovación pública (aplicar herramientas de innovación en el diseño, estructuración y ejecución de proyectos en la entidad, ciudad o territorio.</t>
  </si>
  <si>
    <t>¿La entidad asimila metodologías que faciliten la innovación pública, tal como la metodología CO-CRE-AR, basada en principios de Pensamiento de Diseño (Design  Thinking)?
Este tipo de metodolologías buscan abordar problemas específicos centrándose en el usuario, a fin de generar soluciones innovadoras con alto valor agregado que puedan ser probadas en un contexto.</t>
  </si>
  <si>
    <t>¿La entidad Implementa en las iniciativas metodología tales como :  CO-CRE-AR  , metodologías Agile, Co-creación de valor, deep -dive o inmersión profundo, Design  Thinking o pensamiento de diseño entre otras por parte del área responsable?</t>
  </si>
  <si>
    <t>¿La entidad genera espacios de colaboración que convocan especialistas y ciudadanos en el diseño de soluciones a los retos o problemáticas de la ciudad y los combina con el conocimiento interno  de la entidad?</t>
  </si>
  <si>
    <t>¿La entidad aplica en las iniciativas institucionales  las metodologías de innovación tales como :  CO-CRE-AR  , metodologias Agile, Co-creación de valor, deep -dive o inmersión profundo, Design Thinking o pensamiento de diseño entre otras por parte de la entidad?</t>
  </si>
  <si>
    <t>¿La entidadad institucionaliza e incorpora en todos los procesos y proyectos que se desarrollen, un enfoque de innovación, que permita resolver retos institucionalidades de manera creativa? ISO 56002: 2019</t>
  </si>
  <si>
    <t xml:space="preserve">¿La entidad estructura modelos funcionales o no funcionales, simulaciones o representaciones de las soluciones de las iniciativas de ciudad inteligente previo a su operación? </t>
  </si>
  <si>
    <t>¿La entidad desarrolla ejercicios de innovación aplicando técnicas y herramientas entre diferentes entidades para la resolución de retos o problemas de entidad, ciudad o territorio?</t>
  </si>
  <si>
    <t>La entidad impulsa y genera sistemáticamente espacios de innovación en la ciudad , que permitan resolver retos de ciudad o territorio de manera creativa, colaborativa con la participación de diferentes actores incluyendo ciudadanos y que favorezcan el empredimiento empresarial y la creación de polos de desarrollo?</t>
  </si>
  <si>
    <t>Capacidad 3</t>
  </si>
  <si>
    <t>La entidad tiene la capacidad o habilidad para gestionar la consecución de recursos financieros y administrar el gasto y las inversiones.</t>
  </si>
  <si>
    <t xml:space="preserve">Ponderación </t>
  </si>
  <si>
    <t>¿La entidad identifica recursos propios que permitan la formulación y ejecución de proyectos o iniciativas que impulsen el uso de tecnología para el cumplimiento de objetivos específicos?</t>
  </si>
  <si>
    <t>¿La entidad posee un banco de programas y proyectos que incluyen temáticas que impulsan el uso de la tecnología para el cumplimiento de sus metas y objetivos?</t>
  </si>
  <si>
    <t>¿La entidad realiza alianzas o convenios con entidades del orden territorial, nacional, público o privados,  o con otras entidades públicos o de economía mixta para la  transferencia de conocimiento o tecnología, o el desarrollo de  proyectos o iniciativas que impulsan el uso de tecnología para el cumplimiento de objetivos específicos?</t>
  </si>
  <si>
    <t>¿La entidad cotiza y compra bienes y servicio de TIC y otros a través de la Tienda virtual del Estado colombiano?</t>
  </si>
  <si>
    <t>¿La entidad cuenta con recursos presupuestales asignados desde los planes plurianuales establecidos de acuerdo con el marco fiscal de mediano plazo?</t>
  </si>
  <si>
    <t>¿La entidad establece y gestiona alianzas o convenios con entidades públicas o privadas territoriales o del orden nacional, para la  transferencia de conocimiento o tecnología, o el desarrollo de  proyectos que tengan como objetivo expreso la transformación digital del territorio o el impulso a ciudades inteligentes?</t>
  </si>
  <si>
    <t>¿La entidad establece y gestiona alianzas o convenios con organizacioners o entiddaes públicas, privadas u organismos  internacionales , para la transferencia de conocimiento o tecnología, o el desarrollo de proyectos que tengan como objetivo expreso la transformación digital del territorio o el impulso a ciudades inteligentes?</t>
  </si>
  <si>
    <t>¿La entidad conoce y utiliza mecanismos de financiación colaborativa como crowdfounding o red de financiación colectiva?</t>
  </si>
  <si>
    <t>Capacidad 4</t>
  </si>
  <si>
    <t>La entidad tiene la capacidad o habilidad para gestionar el conocimiento  es decir de reducir las curvas de aprendizaje e incorporar la cultura del compartir y difundir conocimiento en todos los proyectos que se desarrollan en la entidad, ciudad o territorio ?</t>
  </si>
  <si>
    <t>¿La entidad realiza manuales de usuario y técnicos de todas las soluciones tecnológicas que posee la entidad?</t>
  </si>
  <si>
    <t>¿La entidad comparte y documenta el conocimiento y lecciones aprendidas de los proyectos adelantados al interior de la misma, asi como desde los proveedores hacia los funcionarios de la entidad, ciudad y territorio?</t>
  </si>
  <si>
    <t>¿La entidad comparte  y documenta el conocimiento y lecciones aprendidas de los procesos y procedimientos en la entidad al interior de la misma?</t>
  </si>
  <si>
    <t>La entidad ha diseñado, implementado o adquirido y apropiado un sistema de gestión de conocimiento para toda la entidad y hace uso de herramientas de software y demas instrumentos? . Esta capacidad implica definir procesos y procediminetos estandarizados para la gestión del conocimiento.</t>
  </si>
  <si>
    <t>La entidad ha docuemntado y socializado  en espacios diferentes a la entidad las experiencias y lecciones apredidas en el desarrollo de proyectos de la entidad, ciudad o territorio</t>
  </si>
  <si>
    <t>La entidad hace uso del código abierto de iniciativas o proyectos publicado por otras entidades públicas ?</t>
  </si>
  <si>
    <t>La entidad ha estructurado, desplegado e impulsado una cultura de gestión de conocimiento que hace parte del ADN de la entidad y esta presente en todos los procesos, proyectos que emprende?.</t>
  </si>
  <si>
    <t>EJE HABILITANTE: LIDERAZGO Y CAPITAL HUMANO</t>
  </si>
  <si>
    <t>Capacidad 5</t>
  </si>
  <si>
    <t xml:space="preserve">La entiddad tiene la capacidad para liderar y gestionar la implementación de iniciativas de ciudades inteligentes </t>
  </si>
  <si>
    <t xml:space="preserve">¿ Las áreas de la entidad, definen y ejecutan espacios de participación ciudadana con el fin de priorizar  la atención de las problemáticas de las cuales es responsable, de acuerdo con el Plan Municipal/Departamental de Desarrollo?. Con el resultado del ejercicio de participación, el área responsable puede identificar alternativas de solución que incluyan el uso de TI.  </t>
  </si>
  <si>
    <t>A partir de espacios de participación ciudadana previamente agotados, las áreas de la entidad formulan iniciativas de TI enfocadas a resolver problemátias de su competencia? . Las soluciones identificadas apalancan el uso de cualquier tipo de tecnologías de la información y las comunicaciones, pero las soluciones se plantean sin generar una correspondencia frente al marco de arquitectura TI en la entidad.</t>
  </si>
  <si>
    <t xml:space="preserve">¿ La entidad define y ejecuta estrategias de uso y apropiación para las iniciativas de ciudad o territorio inteligentes ? </t>
  </si>
  <si>
    <t>La entidad realiza monitoreo de las iniciativas de ciudad mediante  indicadores de desempeño que dan cuenta de la implementación de la iniciativa, lo cual permite medir su impacto y el nivel de cumplimiento?</t>
  </si>
  <si>
    <t xml:space="preserve">La implementación de la iniciativa de ciudades y territorios inteligentes se realiza de manera conjunta con otros actores del orden departamental, regional o nacional, lo cual significa apoyo a nivel de recursos, implementación, acompañamiento, intereses comunes.  </t>
  </si>
  <si>
    <t>capacidad 6</t>
  </si>
  <si>
    <t>La entidad tiene la capacidad para desarrollar competencias en los líderes de la entidad que permitan la implementación de iniciativas de Ciudades y Territorios Inteligentes.</t>
  </si>
  <si>
    <t xml:space="preserve">El área de la entidad encargada de la implementación de la iniciativa TI conoce y aplica los lineamientos de la política de Gobierno Digital de manera que la iniciativa refleja la visión de Gobierno Digital construida por la entidad. </t>
  </si>
  <si>
    <t>Los lideres de la entidad conocen y tienen apropiados los conceptos básicos de ciudad y territorio inteligente y  expresar ideas sobre estos?</t>
  </si>
  <si>
    <t>¿ Los líderes de la entidad administran y ejecutan recursos y actividades de las iniciativas de la entidad, ciudad o territorio inteligente de principio a fin, mediante el uso de metodologías ágiles  y buenas prácticas de gestión de proyectos?</t>
  </si>
  <si>
    <t>La entidad realiza formación permanente en sus lideres, con relación a la gestión  y liderazgo de equipos de trabajo para lograr mejores niveles de desempeño.</t>
  </si>
  <si>
    <t>La entidad realiza convocatorias  y gestiona la participación activa  de actores internos y externos en el desarrollo de iniciativas de la entidad, la ciudad o el territorio, de tal forma que todos los actores se involucren y realicen aportes?</t>
  </si>
  <si>
    <t>Los líderes de la entidad conocen y saben orientar ejercicios de prospectiva que permitan visionar y planear la ciudades y territorios inteligentes en el mediano y largo plazo.</t>
  </si>
  <si>
    <t>capacidad 7</t>
  </si>
  <si>
    <t>La entidad tiene la capacidad para crear y fortalecer las habilidades de sus servidores públicos tendientes a impulsar el desarrollo de territorios y ciudades inteligentes</t>
  </si>
  <si>
    <t>La entidad determina la linea base de las competencias de los funcionarios en función de las necesidades para ejecutar iniciativas  del plan de acción?</t>
  </si>
  <si>
    <t>Capacidad 8</t>
  </si>
  <si>
    <t>La entidad tiene la capacidad para  crear y fortalecer las habilidades de sus ciudadanos para el uso de soluciones  de ciudades y territorios inteligentes</t>
  </si>
  <si>
    <t>Realizar instructivos y ayudas didácticas y faciles de comprender que orienten el uso y apropiación de los trámites o servicios ofrecidos por la entidda, la ciudad o el territorio.</t>
  </si>
  <si>
    <t>Estructurar e implementar canales digitales como redes sociales, portales web foros, blogs y demas herramientas que permitan y faciliten la participación ciudadana.</t>
  </si>
  <si>
    <t xml:space="preserve">Diseñar y ejecutar programas de formación y apropiación virtual o presenciales relacionadas con las iniciativas de ciudades y territorios inteligentes, con el propósito de apropiar y lograr el uso de las soluciones  adelantadas para ciudades y territorios inteligentes.                                                                                                                                                                                                                                                                                                                                                                                                                                                                                                                                                                                                                                                                                                                                                                                                                                                                                                                                                                                                                                                                                                                                                                                                                                                                                                                                                                        </t>
  </si>
  <si>
    <t>Diseñar e implementar estrategias y soluciones tecnológicas que permitan promover y lograr el uso y aprovechamiento de los datos por parte de los ciudadanos y la sociedad en general. Lograr el aprovechamiento es lograr que los ciudadanos y la sociedad realice análisis de los datos abiertos e información pública quie le permitan tomar de decisiones electorales, de salud, educación, creación de empresa, entre otros.</t>
  </si>
  <si>
    <t>EJE HABILITANTE: ANALÍTICA Y GESTIÓN DE DATOS</t>
  </si>
  <si>
    <t>Capacidad 9</t>
  </si>
  <si>
    <t>La entidad tiene la capacidad para gestionar  y gobernar datos e información  que garanticen su calidad durante todo su ciclo de vida</t>
  </si>
  <si>
    <t>¿La entidad tiene la capacidad para determinar, establecer y ejecutar procesos de anonimización de datos? La anonimización  (supresión, eliminación o transformación de toda aquella información específica que permita identificar a una persona en cualquier medio físico o automatizado).</t>
  </si>
  <si>
    <t>¿ La entidad sabe estructurar y tiene implementado modelos de gobierno para gobernar los datos e información de la entidad y asi soportar las iniciativas de ciudades y territorios inteligentes?</t>
  </si>
  <si>
    <t>¿ La entidad almacena, administra, visualiza, analiza e intercambia datos de tipo geoespacial durante todo el ciclo de vida de los datos.</t>
  </si>
  <si>
    <t>La entidad ha definido  e implementado procesos de calidad de datos haciendo uso de herramientas tecnólogicas?</t>
  </si>
  <si>
    <t>La entidad realiza  análisis y monitoreo de los usos de la información que publica, así como el análisis de los possibles usos y aplicaciones a partir de los datos que dispone hacia los grupos de interés ?.</t>
  </si>
  <si>
    <t>Capacidad 10</t>
  </si>
  <si>
    <t xml:space="preserve">La entiodad puede y sabe aplicar técnicas y tecnologías para el analisis y explotación de datos para la toma de decisiones. </t>
  </si>
  <si>
    <t>La entidad realiza el inventario y caracterización de datos e información de toda la entidad a partir de lo definido el Marco de Referencia de Arquitectura empresarial del Estado?</t>
  </si>
  <si>
    <t xml:space="preserve">La entidad realiza acciones y aplica procedimientos para la publicación de datos que permitan el acceso de la información  pública  para ser  utilizados y distribuidos por otras entidades y por  la ciudadania en general?. Los datos publicados deben ser accesibles, deben de tener la capacidad de ser procesados y deben estar completos. </t>
  </si>
  <si>
    <t>La entidad aplica técnicas y tecnologías para realizar analítica de datos descriptiva (entender los fenomenos o hechos) a partir de datos de fuentes internas estructuradas (sistemas de información, hojas de cálculo, bases de datos ) y bajos volumenes de datos de manera que la entidad pueda determinar acciones para responder necesidades e intereses de ciudadanos, usuarios y grupos de interés?.</t>
  </si>
  <si>
    <t>La entidad aplicar técnicas y tecnologías para realizar analítica de datos predictiva (precedir comportamientos o hechos) a partir de datos  estructurados de fuentes internas estructuradas (sistemas de información, hojas de cálculo)  y sobre bajos volumenes de datos de manera que la entidad pueda anticiparse a las necesidades e intereses de ciudadanos, usuarios y grupos de interés o focalizar mejor sus recursos.</t>
  </si>
  <si>
    <t>La entidad genera datos abiertos estratégicos y de impacto de manera ágil y automática a partir de la adecuación de sistemas de información?. Esta capacidad se adquiere cuando  desde el diseño de cualquier sistema de información y solución, esta caracteristica esta presente, es decir es un lineamiento de diseño de la arquitectura y se aplica. Los datos publicados deben ser accesibles, deben de tener la capacidad de ser procesados y deben estar completos ?</t>
  </si>
  <si>
    <t>La entidad aplicar técnicas y tecnologías para realizar analítica de datos prescriptiva partir de datos  estructurados de fuentes internas (sistemas de información, hojas de cálculo)  y bajos volúmenes de datos de manera que la entidad pueda apoyar la toma de decisiones  para mejorar las  necesidades e intereses de ciudadanos, usuarios y grupos de interés?.</t>
  </si>
  <si>
    <t>La entidad aplica técnicas y tecnologías para realizar analítica de datos descriptiva, predictiva o prescriptiva sobre grandes volumenes de datos estructurados y no estructurados a partir de fuentes internas (sistemas de información, hojas de cálculo) y externas (redes sociales, bases de datos externas, entre otros), de manera que la entidad pueda apoyar la toma de decisiones  para mejorar las  necesidades e intereses de ciudadanos, usuarios y grupos de interés?</t>
  </si>
  <si>
    <t>EJE HABILITANTE: INFRAESTRUCTURA DIGITAL E INTEROPERABILIDAD</t>
  </si>
  <si>
    <t>Capacidad 11</t>
  </si>
  <si>
    <t>La entidad tiene la capcidad de diseñar, implementar y gobernar los elementos que conforman las arquitecturas de TI de la entidad o de la ciudad.</t>
  </si>
  <si>
    <t>identificar, involucrar y lograr la participación de los  interesados (stakeholders), asi como conocer los requerimientos e intereses relacionados con el alcance de los ejercicios de arquitectura de TI.</t>
  </si>
  <si>
    <t>Realizar administración de requerimientos y definir lineamientos y pautas de gestión de forma simple, ágil y consistente, para mantener la trazabilidad y controlar los cambios de los mismos durante la ejecución del ciclo de vida de desarrollo del software.</t>
  </si>
  <si>
    <t>Realizar la arquitectura de TI a partir de lineamientos de gobierno y estándares para resolver y solucionar retos o necesidades específicos de la entidad, la ciudad o territorio.</t>
  </si>
  <si>
    <t>Especificar y estructurar proyectos de TI aplicando el enfoque de arquitectura empresarial</t>
  </si>
  <si>
    <t>Definir y diseñar la arquitectura de sistemas de información de las soluciones de ciudad o territorio inteligente así como la arquitectura de sistemas de información de la ciudad o territorio.</t>
  </si>
  <si>
    <t>Definir y diseñar la arquitectura de la infraestructura de TIC que debe soportar los sistemas de información y el portafolio de servicios asociados  a la entidad o al desarrollo de ciudades o territorios .</t>
  </si>
  <si>
    <t>Establecer e implementar modelos de gobierno y herramientas tecnológicas para gobernar la arquitectura deTI de la entidad y así soportar las iniciativas de la entidad, ciudad o territorios.</t>
  </si>
  <si>
    <t>Hacer verificación y validación de las soluciones de TI a la alineación y cumplimiento de estas con respecto a lo definido en la arquitectura empresarial</t>
  </si>
  <si>
    <t>Permite introducir y aplicar elementos sostenibles y ambientales en los proyectos de TI que se desarrollen en la entidad , la ciudad o territorio.</t>
  </si>
  <si>
    <t>Capacidad 12</t>
  </si>
  <si>
    <t>La entidad desarrolla mecanismos y aplica estándares y buenas prácticas que facilitan el intercambio de información interna y externamente</t>
  </si>
  <si>
    <t>Implementar, configurar redes LAN e intranets al interior de la entidad para soportar las soluciones de la entidad, la ciudad o territorio.</t>
  </si>
  <si>
    <t>Identificar, estandarizar y diseñar flujos de datos para intercambio de información a nivel interno y externo</t>
  </si>
  <si>
    <t>Implantar y operar plataformas y soluciones de integración de servicios y datos internos</t>
  </si>
  <si>
    <t>Diseñar , implementar , desplegar y consumir servicios de intercambio de información entre los grupos de interes externos a la entidad.</t>
  </si>
  <si>
    <t>Estructurar metricas para el monitoreo y control de los servicios de intercambio de información y las plataformas de integración en tiempo real que faciliten la mitigación, corrección y/o evolución de dichos servicios y plataformas</t>
  </si>
  <si>
    <t>Capacidad 13</t>
  </si>
  <si>
    <t xml:space="preserve">La entidad realiza implementación efectiva de controles y medidas para administrar riesgos de seguridad digital de la entidad </t>
  </si>
  <si>
    <t xml:space="preserve">Realizar, mantener actualizado y socializar  el inventario de activos de información de la entidad, ciudad o territorio. </t>
  </si>
  <si>
    <t>Administrar y dar solución a los incidentes de seguridad digital que se presenten.</t>
  </si>
  <si>
    <t>Aplicar técnicas y procedimientos para la identificación de vulnerabilidades en los activos de información de la entidad, la ciudad o el territorio</t>
  </si>
  <si>
    <t>Diseñar y ejecutar acciones ( seguimiento y control ) que permitan administrar y mitigar los riesgos  que se presentan en los activos de información de la entidad.</t>
  </si>
  <si>
    <t>Definir los controles y mecanismos para alcanzar los niveles requeridos de seguridad , mitigar los riesgos  sobre la infraestructura TIC de la entdad o la sociada  a iniciativas de la entidad ciudad o territorio.</t>
  </si>
  <si>
    <t>Estructurar y ejecutar acciones,  procesos y procedimientos que permitan proteger, hacer seguimiento y evaluar el avance y estado  de la seguridad digital  de los activos de información en la entidad, ciudad o territorio.</t>
  </si>
  <si>
    <t>Diseñar y ejecutar acciones de ciberseguridad que disminuyan los ciberataques a infarestructuras criticas y recursos tecnologicos que soportan servicios e información de ciudades inteligentes</t>
  </si>
  <si>
    <t>Realizar la recuperación y restauración de funciones, procesos, sistemas, infraestructura y demas de manera  parcial o totalmente interrumpidas dentro de un tiempo predeterminado después de una interrupción no deseada o desastre.</t>
  </si>
  <si>
    <t>Diseñar métricas y esquemas de monitoreo predictivos y preventivos sobre los activos de información utilizando herramientas y técnicas  que permitan identificar vulnerabilidades, prevenir y mitigar riesgos de seguridad digital en la entidad, ciudad o territorio.</t>
  </si>
  <si>
    <t>Capacidad 14</t>
  </si>
  <si>
    <t>La entidad aplica mejores prácticas para  estructurar, iniciar, ejecutar, hacer seguimiento y cierre de proyectos de TI.</t>
  </si>
  <si>
    <t>Plantear, diseñar y documentar proyectos de TI, para soportar servicios de la entidada, ciudad y territorio.</t>
  </si>
  <si>
    <t>Realizar análisis de impacto sobre los proyectos de TI.</t>
  </si>
  <si>
    <t>Ejecutar las iniciativas de la entidad y de ciudad inteligente mediante metodologías ágiles  y buenas prácticas de gestión de proyectos estandarizadas a nivel de entidad o en proyectos de ciudad interisntitucionales. La gestión incluye el monitoreo y seguimiento a los proyectos de TI mediante indicadores y tableros de control estandarizada. No se aplica una metodología estandarizada para todas las áreas de la entidad.</t>
  </si>
  <si>
    <t>Establecer mejoras en los procesos de gestión de proyectos a partir de los indicadores obtenidos durante el seguimineto a proyectos en la entidad.</t>
  </si>
  <si>
    <t>Capacidad 15</t>
  </si>
  <si>
    <t>La entidad tiene la capacidad para gestionar la operación y el ciclo de vida de los sistemas  información (desarrollo, despliegue,  soporte y administración de sistemas de información), asi como la apropiación para el uso adecuado de estos</t>
  </si>
  <si>
    <t>Implantar, configurar y administrar eficientemente los canales de Preguntas, Quejas, Reclamos y Denuncias habilitados por la entidad.</t>
  </si>
  <si>
    <t>Definir y gestionar todo  lo relacionado con la  operación de los sistemas de información a través de herramientas e instrumentos.</t>
  </si>
  <si>
    <t>Gestionar el desarrollo de sistemas de información  y soluciones de software (diseño, desarrollo, implementación y pruebas) a  partir de metodologías y herramientas automatizadas.</t>
  </si>
  <si>
    <t>Operar y monitorear el funcionamiento e integración de plataformas de pagos con los sistemas existentes.</t>
  </si>
  <si>
    <t>Establecer y ejecutar procesos de soporte técnico y atención de incidentes  sobre los sistemas de información y las soluciones de software de una entidad o que soportan servicios de ciudad o territorio inteligente.</t>
  </si>
  <si>
    <t>Efectuar pruebas funcionales a partir de procesos y procedimientos establecidos y sistemáticos a los sistemas de información y soluciones de software de la entidad, la ciudad o el territorio.</t>
  </si>
  <si>
    <t>Definir y ejecutar actividades de la estrateagia de uso y apropiación de soluciones tecnológicas en las entidad.</t>
  </si>
  <si>
    <t>Realizar administración de requerimientos y definir lineamientos y los procedimientos para la gestión de cambios  sobre los sistemas de información o soluciones de software de la entidad, ciudad o territorio de forma simple, ágil y consistente, para mantener la trazabilidad y controlar los cambios de los mismos durante la ejecución del ciclo de vida de desarrollo del software.</t>
  </si>
  <si>
    <t>Planear, definir y poner en producción los sistemas de información y las soluciones de software de manera ágil y controlada, buscando mitigar los riesgos que puedan presentar durante el despliegue.</t>
  </si>
  <si>
    <t>Establecer y ejecutar procedimientos establecidos y sistemáticos para realizar mantenimiento preventivo de los sistemas de información y soluciones de software de la entidad, la ciudad o el territorio.</t>
  </si>
  <si>
    <t>Efectuar pruebas no funcionales a partir de procesos y procedimientos establecidos y sistemáticos a los sistemas de información y soluciones de software de la entidad, la ciudad o el territorio.</t>
  </si>
  <si>
    <t xml:space="preserve">Realizar un uso óptimo de la solución Gov.co  y gov.co territorial (que incluye portales web y licencias de correo electrònico), respecto al cargue de la información actualizada y como un canal que facilita la interacción con el ciudadano. </t>
  </si>
  <si>
    <t xml:space="preserve">Publicar el código de la iniciativa de ciudad inteligente generada en la entidad, de manera que otras entidades puedan reusarlo </t>
  </si>
  <si>
    <t>Capacidad 16</t>
  </si>
  <si>
    <t>La entidad tiene la capacidad para realizar la administración y  seguimiento de la operación y soporte de la infraestructura Tecnológica de la entidad.</t>
  </si>
  <si>
    <t xml:space="preserve">La entidad sabe cotizar, comprar o adquirir bienes y servicios de TIC y otros a través de la Tienda virtual del Estado colombiano. </t>
  </si>
  <si>
    <t>La entidad realizar la gestión y monitoreo de la infraestruictura tecnologica y servicios tecnologicos  mediante el uso de frameworks, modelos o buenas prácticas y herramientas de software.</t>
  </si>
  <si>
    <t>¿ La entidad saber almacenar, procesar y consultar electronicamente datos y documentos a través de equipos de cómputo ?</t>
  </si>
  <si>
    <t>¿La entidad es capaz de operar y monitorear las plataformas de software y hardware que almacenan y soportan el procesamiento de datos para la entidad?</t>
  </si>
  <si>
    <t>¿ La entidad sabe definir y tiene establecidos  procesos de soporte técnico sobre la infraestructura de TI (servidores, red de datos y comunicaciones y demás  servicios tecnológicos) que soporta servicios de ciudad inteligente?.</t>
  </si>
  <si>
    <t>¿ La entidad sabe establecer procesos de soporte y mantenimiento correctivo de la infraestructura TIC asociada al desarrollo de ciudades y territorios inteligentes. ?</t>
  </si>
  <si>
    <t>¿ La entidad define, utiliza, monitorea y evalua los Acuerdos de Nivel de servicio para los servicios de TI disponibles que soportan servicios de la entidad, ciudad o territorio ?</t>
  </si>
  <si>
    <t>¿ La entidad tiene establecidos los procesos de soporte y mantenimiento preventivo de la infraestructura TIC asociada al desarrollo de ciudades y territorios inteligentes</t>
  </si>
  <si>
    <t>¿La entidad tiene la capacidad y sabe gestionar todo el ciclo de desarrollo o adquisición de las soluciones tecnológicas asociadas al desarrollo de ciudades o territorios inteligentes?</t>
  </si>
  <si>
    <t>¿ La entidad ha diagnosticado las capacidades en materia de infraestructura y conectividad requerida y utilizada por los servicios con el ánimo de aprovisionar y  soportar adecuadamente los  servicios de la entidad, la ciudad o el territorio?.</t>
  </si>
  <si>
    <t>¿La entidad tiene la capacidad de integrar lógica y físicamente redes de comunicaciones y dispositivos de captura de información (sensores) propios con redes externas para permitir el intercambio de información?.</t>
  </si>
  <si>
    <t>¿La entidad tiene la acpacidad para realizar todas las acciones que permitan tener en funcionamiento y disponibles  todas las soluciones tecnológicas propias de ciudades inteligentes ?</t>
  </si>
  <si>
    <t>La entidad realiza monitoreo y supervisión de la infraestructura tecnológica y los servicios de TI a partir de herramientas de software y el seguimiento y medición de indicadores y umbrales definidos?</t>
  </si>
  <si>
    <t>La entidad realiza evaluaciones y análisis de impacto de las soluciones tecnológicas de ciudades y territorios inteligentes?</t>
  </si>
  <si>
    <t>EJE HABILITANTE: TECNOLOGÍA Y ESTÁNDARES</t>
  </si>
  <si>
    <t>Capacidad 17</t>
  </si>
  <si>
    <t>La entidad tiene la capacidad de realizar la implementación, despligue, pruebas  y operación de los servicios de conectividad y nube</t>
  </si>
  <si>
    <t>¿ La entidad sabe estructurar o contratar, operar, analizar y monitorear la conectividad e internet de las entidades públicas de la ciudad o territorio ?</t>
  </si>
  <si>
    <t>¿La entidad configura, migra y opera el protocolo IP v6 sobre la infraestructura de red y servicios de la entidades publicas de la ciudad o territorio?</t>
  </si>
  <si>
    <t>¿ La entidad diseña y estructura la arquitectura de Nube que soportara los servicios de las entidades  púbicas de la ciudad o terrorio  asi como el enfoque y lineaminetos para migrar los servicios locales a la Nube (migrar servicios on premise a servicios en la nube)?</t>
  </si>
  <si>
    <t>¿La entidad desarrolla e implementa infraestructura y servicios de computación en la nube tipo IaaS (infarestructura as a service)? . Son servicios IasS el Backup, procesamiento, almacenamiento, servidores, redes, firewalls, entre otros. La capacidad de desarrollar e implementar incluye la realización de pruebas funcionales y no funcionales a todos los servicios. La capacidad incluye la tercerización de los servicios.</t>
  </si>
  <si>
    <t>¿ La entidad integrar lógica y físicamente redes de comunicaciones propias con redes externas para permitir el intercambio de información ?</t>
  </si>
  <si>
    <t>¿La entidad desarrolla e implementa infraestructura y servicios de computación en la nube tipo PaaS (Plataforma as a service) ? . Son servicios PaaS : sistemas de administración de Bases de datos,  herramientas de desarrollo, servicios de inteligencia empresarial (BI), entre otros. La capacidad de desarrollar e implementar incluye la realización de pruebas funcionales y no funcionales a todos los servicios. La capacidad incluye la tercerización de los servicios.</t>
  </si>
  <si>
    <t>La entidad desarrolla e implementa infraestructura y servicios de computación en la nube tipo SaaS (Software as a service)? son servicios SaaS el correo electrónico, CRM, servicios de analítica de datos, entre otros. La capacidad de desarrollar e implementar incluye la realización de pruebas funcionales y no funcionales a todos los servicios. La capacidad incluye la tercerización de los servicios.</t>
  </si>
  <si>
    <t>La entidad realiza medición y seguimiento a través de indicadores y Acuerdos de Nivel de servicio a los servicios de Nube  implementados, tales como generación de alertas, umbrales de capacidad, entre otros.</t>
  </si>
  <si>
    <t>Capacidad 18</t>
  </si>
  <si>
    <t>La entidad tiene la capacidad de realizar la instalación, despligue, pruebas y monitoreo de la infraestructura de IoT</t>
  </si>
  <si>
    <t>¿La entidad ha estructurado la arquitectura de la infraestructura de IoT a desplegar en la ciudad o territorio?</t>
  </si>
  <si>
    <t>¿La entidad tiene la capacidad para instalar, configurar y conectar en red y realizar las pruebas funcionales y no funcionales de los sensores de IoT, asi como la integración de dichos sensores con bases de datos o esquemas de almacenamiento que permitan capaturar, almacenar todos los datos capturados en los sensores para su posterior análisis?</t>
  </si>
  <si>
    <t>¿La entidad sabe gestionar  (soporte,mantenimiento y monitoreo) la infraestructura IoT instalada.? El monitoreo de las redes e infraestructura de IoT se realiza en tiempo real, esta forma se tomarán decisiones para el correcto funcionamiento del sistema y cumpliendo los objetivos para los cuales fue diseñado.</t>
  </si>
  <si>
    <t>¿La entidad aplicar técnicas de analítica para realizar análisis y explotación de los datos capturados en los dispositivos de IoT de la ciudad o territorio?</t>
  </si>
  <si>
    <t>La entidad establece comunicación lógica y físicamente para el intercambio de datos entre redes IoT de la ciudad, departamento o territorio?.</t>
  </si>
  <si>
    <t>Capacidad 19</t>
  </si>
  <si>
    <t>La entidad tiene la acapcidad para incorporar e implementar estándares Técnicos de TI  y tecnologías emergentes  en la resolución de problemas y retos</t>
  </si>
  <si>
    <t>La entidad incorpora y aplica estándares y mejores prácticas de gestión de Tecnología y de calidad en la gestión interna de la entidad y las iniciativas de ciudad o territorio.</t>
  </si>
  <si>
    <t xml:space="preserve">La entidad determina y aplica estándares y mejores prácticas de gestión de TI y de calidad en la gestión interna de la entidad y las iniciativas de ciudad o territorio. </t>
  </si>
  <si>
    <t>La entidad determinar y aplica estándares y mejores prácticas de usabilidad y experiencia de usuario en la realizacion de trámites y servicios de la entidad, con el fin de facilitar el uso y apropiación por parte del usuario.</t>
  </si>
  <si>
    <t>La entidad determina y aplica estándares y mejores prácticas de gestión de información y datos  de la entidad y las iniciativas de ciudad o territorio.</t>
  </si>
  <si>
    <t>La entidad determina e incorpora en todos los desarrollos de sofware o sistemas de información estándares de interoperabilidad e intercambio de datos.</t>
  </si>
  <si>
    <t>La entidad realiza análisis de viabilidad técnica y económica para determinar la posibilidad de utilizar e implementar tecnologías emergentes en la solución de problemas.</t>
  </si>
  <si>
    <t>La entidad determina e incorpora en los diseños, desarrollos e implementaciones de trámites y servicios estándares de accesibilidad que le permita el acceder a los servicios a todos los ciudadanos, independientemente de la condición de discapacidad que púeda presentar.</t>
  </si>
  <si>
    <t>La entidad aplicar e incorpora  tecnologias de cuarta revolución industrial y tecnologías emergentes en la implementación de iniciativas asociadas al desarrollo de ciudades o territorios inteligentes, previamente analizadas.</t>
  </si>
  <si>
    <t>La entidad determina e incorporar dentro de las iniciativas de ciudades o territorios inteligentes, estándares propios de la ciudades inteligentes.</t>
  </si>
  <si>
    <t>MEDICIÓN DE PERCEPCIÓN DE CIUDAD INTELIGENTE</t>
  </si>
  <si>
    <t>Opciones de respuesta</t>
  </si>
  <si>
    <r>
      <t xml:space="preserve">Señor ciudadano: 
Califique de 1 a 6 su percepción frente a cada indicador de la ciudad. En donde 1 es la calificación más baja y 6 la más alta posible. </t>
    </r>
    <r>
      <rPr>
        <sz val="18"/>
        <color theme="1"/>
        <rFont val="Trebuchet MS"/>
        <family val="2"/>
      </rPr>
      <t>Para ello se debe seleccionar una de las respuestas de la columna "Calificación" y la herramienta generará el promedio por subdimensión y dimensión, y genererá el índice de percepción de Ciudades y Territorios Inteligentes.</t>
    </r>
  </si>
  <si>
    <t>AFIRMACIÓN</t>
  </si>
  <si>
    <t>Calificación</t>
  </si>
  <si>
    <t>Promedio Subdimensión</t>
  </si>
  <si>
    <t>Promedio Dimensión</t>
  </si>
  <si>
    <t>Personas</t>
  </si>
  <si>
    <t>Los menores de edad tienen acceso universal a la educación básica, media y media vocacional.</t>
  </si>
  <si>
    <t>La ciudad o territorio cuenta con instituciones de educación superior.</t>
  </si>
  <si>
    <t>El gobierno local genera iniciativas/programas de concientización relacionado con los hábitos de vida o el medio ambiente.</t>
  </si>
  <si>
    <t>Los colegios enseñan competencias digitales.</t>
  </si>
  <si>
    <t>Los colegios enseñan competencias en emprendimiento.</t>
  </si>
  <si>
    <t>Los colegios enseñan competencias en artes.</t>
  </si>
  <si>
    <t>Cohesión social y sociedad incluyente</t>
  </si>
  <si>
    <t>Medición  de percepción por dimensión</t>
  </si>
  <si>
    <t>Se percibe la desigualdad como un problema estructural.</t>
  </si>
  <si>
    <t>Los colectivos minoritarios gozan de un alto nivel de inclusión.</t>
  </si>
  <si>
    <t>La ciudad impulsa y favorece políticas de equidad de género.</t>
  </si>
  <si>
    <t>Los ciudadanos tienen un alto sentimiento de pertenencia y orgullo de ciudad.</t>
  </si>
  <si>
    <t>La seguridad pública ha mejorado en los últimos años.</t>
  </si>
  <si>
    <t>La ciudad posee los mecanismos y herramientas de seguridad necesarios para evitar posibles problemas de orden público.</t>
  </si>
  <si>
    <t>Las instituciones impulsan actuaciones que favorezcan la ciberseguridad.</t>
  </si>
  <si>
    <t>Índice de Percepción de Ciudades y Territorios Inteligentes</t>
  </si>
  <si>
    <t>El saneamiento básico es adecuado para estratos socioeconómicos bajos.</t>
  </si>
  <si>
    <t>Existen altos estándares de calidad en la asistencia a las personas mayores.</t>
  </si>
  <si>
    <t xml:space="preserve">La ciudad es limpia. </t>
  </si>
  <si>
    <t xml:space="preserve">Existe una adecuada cobertura en servicios de salud. </t>
  </si>
  <si>
    <t xml:space="preserve">Existen puntos de información y servicio relacionados con el ocio. </t>
  </si>
  <si>
    <t xml:space="preserve">Existe una amplia oferta cultural. </t>
  </si>
  <si>
    <t>La ciudad preserva el patrimonio cultural.</t>
  </si>
  <si>
    <t xml:space="preserve">Existen mecanismos de acceso digital a información pública. </t>
  </si>
  <si>
    <t xml:space="preserve">Se perciben mayores niveles de transparencia. </t>
  </si>
  <si>
    <t>Trámites y servicios en línea o parcialmente en línea.</t>
  </si>
  <si>
    <t>Existe seguridad de la información.</t>
  </si>
  <si>
    <t xml:space="preserve">Existen políticas interinstitucionales de planificación territorial. </t>
  </si>
  <si>
    <t>Los diferentes niveles de gobierno comparten información y eso facilita el acceso a trámites y servicios.</t>
  </si>
  <si>
    <t>Existe una visión común para la ciudad o el territorio por parte de los distintos niveles de gobierno.</t>
  </si>
  <si>
    <t xml:space="preserve">El gobierno de la ciudad y territorio participa en redes de ciudades nacionales e internacionales. </t>
  </si>
  <si>
    <t xml:space="preserve">La ciudad establece alianzas con otras ciudades o territorios para abordar retos o problemáticas comunes. </t>
  </si>
  <si>
    <t xml:space="preserve">Existen canales y herramientas para trasladar la opinión del ciudadano en los distintos niveles de gobierno. </t>
  </si>
  <si>
    <t xml:space="preserve">Se percibe un impacto real como resultado de los procesos de participación ciudadana. </t>
  </si>
  <si>
    <t>Gobierno digital</t>
  </si>
  <si>
    <t>La ciudad o territorio ofrece servicios digitales de confianza y calidad.</t>
  </si>
  <si>
    <t>La ciudad o territorio ofrece espacios de participación virtuales relacionada con la toma de decisiones públicas.</t>
  </si>
  <si>
    <t xml:space="preserve">Siente confianza y tranquilidad en el manejo seguro que le da la ciudad a la información personal que se suministra a diferentes entidades. </t>
  </si>
  <si>
    <t xml:space="preserve">La ciudad cuenta con sistemas de movilidad sostenibles y amigables con el medio ambiente. </t>
  </si>
  <si>
    <t xml:space="preserve">Se percibe un sistema de transporte público suficiente para el número de usuarios. </t>
  </si>
  <si>
    <t xml:space="preserve">La cobertura territorial del transporte público es adecuada. </t>
  </si>
  <si>
    <t>El manejo de incidentes de movilidad y los tiempos para su resolución son ágiles.</t>
  </si>
  <si>
    <t xml:space="preserve">Existen servicios de movilidad sostenible. </t>
  </si>
  <si>
    <t xml:space="preserve">Los niveles de congestión del tráfico son aceptables. </t>
  </si>
  <si>
    <t xml:space="preserve">Existen parques e instalaciones deportivas públicas de calidad. </t>
  </si>
  <si>
    <t xml:space="preserve">Existen herramientas de accesibilidad como rampas y ayudas de visualización para evitar que surjan barreras físicas que causen fragmentación social. </t>
  </si>
  <si>
    <t xml:space="preserve">El número de espacios verdes es satisfactorio. </t>
  </si>
  <si>
    <t xml:space="preserve">La ciudad tiene algún distrito tecnológico. </t>
  </si>
  <si>
    <t xml:space="preserve">Existe cobertura wifi universal en los espacios públicos. </t>
  </si>
  <si>
    <t xml:space="preserve">Existe una cultura del mantenimiento de las infraestructuras públicas. </t>
  </si>
  <si>
    <t xml:space="preserve">Existe una tendencia hacia la construcción de edificios sostenibles e inteligentes. </t>
  </si>
  <si>
    <t xml:space="preserve">La ciudad apuesta por infraestructuras que promueven las energías renovables. </t>
  </si>
  <si>
    <t xml:space="preserve">Se percibe un nivel de servicios públicos satisfactorio. </t>
  </si>
  <si>
    <t xml:space="preserve">Existe cobertura geográfica en la prestación de los servicios públicos. </t>
  </si>
  <si>
    <t>Los tiempos de espera a solicitudes para una respuesta efectiva son óptimos.</t>
  </si>
  <si>
    <t xml:space="preserve">La recogida de residuos permite mantener limpia la ciudad. </t>
  </si>
  <si>
    <t>Se hace uso de lectores y medidores digitales, dispositivos de internet de las cosas.</t>
  </si>
  <si>
    <t>Las instituciones locales promueven una recogida selectiva de los residuos de tal forma que se realice un adecuado manejo de reciclado.</t>
  </si>
  <si>
    <t xml:space="preserve">Existen puntos de recogida para sustancias contaminantes. </t>
  </si>
  <si>
    <t>Existen políticas de uso eficiente de la energía.</t>
  </si>
  <si>
    <t xml:space="preserve">Se realizan actuaciones de concienciación ciudadana. </t>
  </si>
  <si>
    <t xml:space="preserve">La gestión del recurso hídrico es eficiente. </t>
  </si>
  <si>
    <t xml:space="preserve">Los niveles de contaminación (sonora, visual, etc.) son bajos </t>
  </si>
  <si>
    <t xml:space="preserve">Existen numerosos espacios verdes en la ciudad. </t>
  </si>
  <si>
    <t xml:space="preserve">Existe una política de medición de huella de carbono. </t>
  </si>
  <si>
    <t>La institucionalidad local impulsa medidas preventivas orientadas a mitigar los efectos del cambio climático.</t>
  </si>
  <si>
    <t xml:space="preserve">La ciudad ha adoptado y formalizado algún compromiso tácito por el clima. </t>
  </si>
  <si>
    <t>Hay conocimiento de los riesgos medioambientales existentes, así como de las medidas para su control.</t>
  </si>
  <si>
    <t>La institucionalidad local afronta estos riesgos con una gestión oportuna y eficaz de la información y la tecnología.</t>
  </si>
  <si>
    <t xml:space="preserve">Existen políticas activas de empleo locales. </t>
  </si>
  <si>
    <t>Se implementa el teletrabajo en la ciudad o territorio.</t>
  </si>
  <si>
    <t xml:space="preserve">Las instituciones actúan contra el empleo informal. </t>
  </si>
  <si>
    <t xml:space="preserve">Existen servicios de extensionismo tecnológico, y la ciudad apuesta por la transformación digital de las empresas. </t>
  </si>
  <si>
    <t xml:space="preserve">Existen estrategias para la captación y retención de talento. </t>
  </si>
  <si>
    <t>Entorno competitivo y productivo</t>
  </si>
  <si>
    <t xml:space="preserve">Las instituciones locales estimulan un entorno innovador y colaborativo. </t>
  </si>
  <si>
    <t xml:space="preserve">Existe una amplia oferta de centros de coworking. </t>
  </si>
  <si>
    <t xml:space="preserve">La ciudad trabaja en el fomento de las Industrias creativas y culturales. </t>
  </si>
  <si>
    <t xml:space="preserve">La ciudad realiza acciones para atraer inversión y actividad económica del exterior. </t>
  </si>
  <si>
    <t>Se han tecnificado los procesos que se realizan en la ciudad y/o territorio.</t>
  </si>
  <si>
    <t xml:space="preserve">Dimensión </t>
  </si>
  <si>
    <t>Subdimensión</t>
  </si>
  <si>
    <t>Indicador</t>
  </si>
  <si>
    <t>Descripción</t>
  </si>
  <si>
    <t xml:space="preserve">Fuente </t>
  </si>
  <si>
    <t>Nivel 1</t>
  </si>
  <si>
    <t>Nivel 2</t>
  </si>
  <si>
    <t xml:space="preserve">Nivel 3 </t>
  </si>
  <si>
    <t>Nivel 4</t>
  </si>
  <si>
    <t>Nivel 5</t>
  </si>
  <si>
    <t>Nivel 6</t>
  </si>
  <si>
    <t>Medición de resultados por dimensión</t>
  </si>
  <si>
    <t>Índice</t>
  </si>
  <si>
    <t>PERSONAS</t>
  </si>
  <si>
    <t>Cobertura neta en educación primaria</t>
  </si>
  <si>
    <t>Porcentaje de alumnos entre los 7 y 11 años de edad matriculados en primaria, del total de población de la entidad territorial que tiene entre 7 y 11 años de edad</t>
  </si>
  <si>
    <t>menos de 70%</t>
  </si>
  <si>
    <t>Entre 70% y  menos de 75%</t>
  </si>
  <si>
    <t>Entre 80% y menos de 85%</t>
  </si>
  <si>
    <t>Entre 85% y menos de 90%</t>
  </si>
  <si>
    <t>Igual o mayor a 90%</t>
  </si>
  <si>
    <t>Cobertura neta en educación secundaria</t>
  </si>
  <si>
    <t>Porcentaje de alumnos entre los 12 y 15 años de edad matriculados en secundaria, del total de población de la entidad territorial que tiene entre 12 y 15 años de edad</t>
  </si>
  <si>
    <t>Entre 75% y menos de 80%</t>
  </si>
  <si>
    <t xml:space="preserve">Calidad de vida </t>
  </si>
  <si>
    <t>Cobertura neta en educación media</t>
  </si>
  <si>
    <t>Porcentaje de alumnos entre los 16 y 17 años de edad matriculados en educación media, del total de población de la entidad territorial que tiene entre 16 y 17 años de edad</t>
  </si>
  <si>
    <t xml:space="preserve">Hábitat </t>
  </si>
  <si>
    <t>Tasa de deserción intra-Anual del sector oficial en educación básica y media (Desde transición hasta once)</t>
  </si>
  <si>
    <t>Porcentaje de estudiantes desde transición hasta once que abandonan el sistema escolar antes de que finalice el año lectivo, como proporción de los alumnos matriculados ese año.</t>
  </si>
  <si>
    <t>mas de 10%</t>
  </si>
  <si>
    <t>Entre 9% y menos de 10%</t>
  </si>
  <si>
    <t>Entre 8% y menos de 9%</t>
  </si>
  <si>
    <t>Entre 7% y menos de 8%</t>
  </si>
  <si>
    <t>Entre 6% y menos de 7%</t>
  </si>
  <si>
    <t xml:space="preserve">menor de 6% </t>
  </si>
  <si>
    <t>Tasa de reprobación total</t>
  </si>
  <si>
    <t>Porcentaje de estudiantes que no aprobaron el año</t>
  </si>
  <si>
    <t>Entre 4% y menos de 5%</t>
  </si>
  <si>
    <t>Entre 3% y menos de 4%</t>
  </si>
  <si>
    <t>Entre 2% y menos de 3%</t>
  </si>
  <si>
    <t>Entre 1% y menos de 2%</t>
  </si>
  <si>
    <t>menos de 1%</t>
  </si>
  <si>
    <t>menos del 10%</t>
  </si>
  <si>
    <t>Entre 10% y menos de  20%</t>
  </si>
  <si>
    <t>Entre 20% y menos del 30%</t>
  </si>
  <si>
    <t>Entre 30% y menos de 40%</t>
  </si>
  <si>
    <t>Entre 40% y menos del 50%</t>
  </si>
  <si>
    <t>Puntaje promedio Pruebas Saber 11 - Matemáticas</t>
  </si>
  <si>
    <t>Puntaje promedio que los estudiantes de grado 11 de la entidad territorial alcanzaron en el componente de matemáticas de la prueba Saber 11, al presentarla por primera vez</t>
  </si>
  <si>
    <t>menos de 40%</t>
  </si>
  <si>
    <t>Entre 40% y menos de 45%</t>
  </si>
  <si>
    <t>Entre 45% y menos de 50%</t>
  </si>
  <si>
    <t>Entre 50% y menos de 55%</t>
  </si>
  <si>
    <t>Entre 55% y menos de 60%</t>
  </si>
  <si>
    <t>Puntaje promedio Pruebas Saber 11 - Lectura crítica</t>
  </si>
  <si>
    <t>Puntaje promedio que los estudiantes de grado 11 de la entidad territorial alcanzaron en el componente de lectura crítica de la prueba Saber 11, al presentarla por primera vez</t>
  </si>
  <si>
    <t>Entre 5.5% y menos del 6%</t>
  </si>
  <si>
    <t>Entre 5% y menos del 5.5%</t>
  </si>
  <si>
    <t>Entre 4.5% y menos del  5%</t>
  </si>
  <si>
    <t>Entre 4.5% y menos del 4%</t>
  </si>
  <si>
    <t xml:space="preserve">Coeficiente de Gini  </t>
  </si>
  <si>
    <t xml:space="preserve">Medición del grado de desigualdad de la distribución del ingreso entre los habitantes de la entidad territorial para el periodo de referencia  </t>
  </si>
  <si>
    <t xml:space="preserve">Incidencia de la pobreza monetaria  </t>
  </si>
  <si>
    <t>Entre 8% y menos de 10%</t>
  </si>
  <si>
    <t>Entre 6% y menos de 8%</t>
  </si>
  <si>
    <t>Entre 4% y menos del 6%</t>
  </si>
  <si>
    <t>Entre 2% ymenos del 4%</t>
  </si>
  <si>
    <t>menos de 2%</t>
  </si>
  <si>
    <t>Sociedad Incluyente</t>
  </si>
  <si>
    <t>Información propia del municipio o territorio.</t>
  </si>
  <si>
    <t>menos de 5%</t>
  </si>
  <si>
    <t>Entre 5% y menos de 7%</t>
  </si>
  <si>
    <t>Entre 7% y menos de 9%</t>
  </si>
  <si>
    <t>Entre 9% y menos de 11%</t>
  </si>
  <si>
    <t xml:space="preserve">Entre 11% y menos de 13% </t>
  </si>
  <si>
    <t>Cultura Ciudadana</t>
  </si>
  <si>
    <t>Cohesión Social</t>
  </si>
  <si>
    <t>Escenarios deportivos y recreativos en condiciones de calidad para el desarrollo de programas</t>
  </si>
  <si>
    <t>Prestadoras de Servicios Turísticos activos</t>
  </si>
  <si>
    <t xml:space="preserve">Bienestar </t>
  </si>
  <si>
    <t>Seguridad Ciudadana</t>
  </si>
  <si>
    <t>Hurto a personas</t>
  </si>
  <si>
    <t>Homicidio</t>
  </si>
  <si>
    <t>Entre 60 y menos de 65</t>
  </si>
  <si>
    <t>Entre 65 y menos de 70</t>
  </si>
  <si>
    <t>Salud</t>
  </si>
  <si>
    <t>Tasa de mortalidad del territorio</t>
  </si>
  <si>
    <t xml:space="preserve">Hospitales o centros de salud </t>
  </si>
  <si>
    <t># de Hospitales o centros de salud por cada 1000 habitantes</t>
  </si>
  <si>
    <t>Entre 2 y menos de 3</t>
  </si>
  <si>
    <t>Entre 3 y menos de 4</t>
  </si>
  <si>
    <t>Entre 4 y menos de 5</t>
  </si>
  <si>
    <t>mas de 5</t>
  </si>
  <si>
    <t>HÁBITAT</t>
  </si>
  <si>
    <t>Mortalidad por accidentes de transporte terrestre</t>
  </si>
  <si>
    <t>Entre 20% y menos de 25%</t>
  </si>
  <si>
    <t>Entre 15% y menos de 20%</t>
  </si>
  <si>
    <t>Entre 10% y menos de 15%</t>
  </si>
  <si>
    <t>Entre 5% y menos de 10%</t>
  </si>
  <si>
    <t xml:space="preserve">Servicios públicos </t>
  </si>
  <si>
    <t>Cobertura de alcantarillado</t>
  </si>
  <si>
    <t>Porcentaje de viviendas que tienen servicio de alcantarillado</t>
  </si>
  <si>
    <t>menos del 70%</t>
  </si>
  <si>
    <t>Entre 70%y menos de 75%</t>
  </si>
  <si>
    <t>Cobertura de acueducto</t>
  </si>
  <si>
    <t xml:space="preserve">Porcentaje de viviendas que tienen servicio de acueducto </t>
  </si>
  <si>
    <t>Entre 70% y menos de 75%</t>
  </si>
  <si>
    <t>Cobertura de aseo</t>
  </si>
  <si>
    <t>Cobertura de Energía Eléctrica</t>
  </si>
  <si>
    <t>Cobertura de Gas Natural</t>
  </si>
  <si>
    <t>Cobertura de Internet</t>
  </si>
  <si>
    <t xml:space="preserve">Gestión del espacio público </t>
  </si>
  <si>
    <t xml:space="preserve">Zonas wifi públicas </t>
  </si>
  <si>
    <t>Porcentaje de crecimiento del # de conexiones wifi en espacios públicos respecto al año anterior</t>
  </si>
  <si>
    <t>GOBERNANZA</t>
  </si>
  <si>
    <t>menos de 60</t>
  </si>
  <si>
    <t xml:space="preserve">Ejercicios de colaboración </t>
  </si>
  <si>
    <t>Participación Ciudadana</t>
  </si>
  <si>
    <t>Participación electoral</t>
  </si>
  <si>
    <t>% de votantes sobre población en elecciones municipales</t>
  </si>
  <si>
    <t>menos del 40%</t>
  </si>
  <si>
    <t>Entre 55 %y menos de 60%</t>
  </si>
  <si>
    <t>Gobierno Digital</t>
  </si>
  <si>
    <t>Índice de desempeño de Gobierno Digital</t>
  </si>
  <si>
    <t>MEDIO AMBIENTE</t>
  </si>
  <si>
    <t>Calidad de Agua total</t>
  </si>
  <si>
    <t>Gestión del riesgo</t>
  </si>
  <si>
    <t>Inversión de la entidad territorial en conocimiento del riesgo según Ley 1523 de 2012. (Información consolidada a partir del FUT)</t>
  </si>
  <si>
    <t>Incendios forestales</t>
  </si>
  <si>
    <t>Inundaciones</t>
  </si>
  <si>
    <t xml:space="preserve">Índice de riesgo ajustado por capacidades  </t>
  </si>
  <si>
    <t>Indicador que mide el riesgo a nivel municipal ante eventos hidrometeorológicos relacionados con el aumento de precipitaciones y las capacidades de las entidades territoriales para gestionarlo</t>
  </si>
  <si>
    <t>Inversión en adaptación al cambio climático</t>
  </si>
  <si>
    <t xml:space="preserve">Tasa de crecimiento de inversiones en adaptación al cambio climático frente al año inmeditamente anterior </t>
  </si>
  <si>
    <t>DESARROLLO ECONÓMICO</t>
  </si>
  <si>
    <t>Política 15 - Gestión del Conocimiento</t>
  </si>
  <si>
    <t>Mide la capacidad de la entidad pública de implementar acciones, mecanismos o instrumentos orientados a generar, capturar, transferir, analizar, difundir y preservar el conocimiento de los servidoes públicos.</t>
  </si>
  <si>
    <t>Entorno productivo y competitivo</t>
  </si>
  <si>
    <t>Índice de Competitividad de Ciudades</t>
  </si>
  <si>
    <t>Mide el nivel de competitividad de ciudades de Colombia</t>
  </si>
  <si>
    <t>Hombres empleados</t>
  </si>
  <si>
    <t>Mujeres empleadas</t>
  </si>
  <si>
    <t>Penetración de banda ancha</t>
  </si>
  <si>
    <t>Porcentaje de hogares  con acceso dedicado a Internet (suscriptores)</t>
  </si>
  <si>
    <t>Visitantes a parques nacionales naturales</t>
  </si>
  <si>
    <t>Tasa de crecimiento en el número de visitantes a parques nacionales naturales</t>
  </si>
  <si>
    <t xml:space="preserve">Diseñar y ejecutar estrategias que impulsen y promuevan el uso de canales digitales para el relacionamiento y realización de trámites con el Estado por parte de los ciudadanos </t>
  </si>
  <si>
    <t>Estructurar y formalizar alianzas y/o programas de formación con academía, industria, entes del orden nacional  y demas actores del ecosistema a fin de fortalecer las competencias y habilidades de los ciudadanos y la sociedad en general pára interactuar y hacer uso de las soluciones tecnológicas de una ciudad o territorio inteligente.</t>
  </si>
  <si>
    <t>La entidad administra el ciclo de vida de los documentos incluidos los documentos electrónicos de archivo a través de herramientas digitales que integren todo el proceso o trámite de principio a fin?</t>
  </si>
  <si>
    <t xml:space="preserve">Porcentaje de la población con ingresos por debajo del mínimo de ingresos mensuales definidos como necesarios para cubrir sus necesidades básicas: se debe tomar como referencia las condiciones particulares de cada municipio </t>
  </si>
  <si>
    <t xml:space="preserve">Espacios de participación ciudadana </t>
  </si>
  <si>
    <t>Brecha digital</t>
  </si>
  <si>
    <t>Porcentaje de crecimiento de personas con acceso a internet con respecto al año anterior (o el último periodo del que se tenga registro)</t>
  </si>
  <si>
    <t>Tasa de variación de espacios formales de participación ciudadana promovidos o apoyados por la administración municipal con respecto al año anterior (o el último periodo del que se tenga registro)</t>
  </si>
  <si>
    <t>Promoción de la cultura</t>
  </si>
  <si>
    <t>Escenarios culturales</t>
  </si>
  <si>
    <t>Número de escenarios para la promoción de la cultura disponibles en el Municipio (teatros, academias, espacio público, entre otros)</t>
  </si>
  <si>
    <t>Grupos étnicos</t>
  </si>
  <si>
    <t>Capital social</t>
  </si>
  <si>
    <t>Número de redes organizadas de ciudadanos que favorezcan o promuevan la participación en procesos colectivos</t>
  </si>
  <si>
    <t>El indicador cuantifica el número de escenarios que se encuentran disponibles para el desarrollo de actividades y programas de deporte, recreación, actividad física y aprovechamiento del tiempo libre.</t>
  </si>
  <si>
    <t>Índice de progreso social</t>
  </si>
  <si>
    <t>Índice de bienestar económico</t>
  </si>
  <si>
    <t xml:space="preserve">Cobertura de salud </t>
  </si>
  <si>
    <t xml:space="preserve">Porcentaje de personas cubiertas por los servicios de salud en el municipio </t>
  </si>
  <si>
    <t>Composición de parque automotor</t>
  </si>
  <si>
    <t>Infraestructura inteligente</t>
  </si>
  <si>
    <t xml:space="preserve">Porcentaje de viviendas que tienen servicio de aseo público, con adecuado sistema de gestión de residuos y reciclaje </t>
  </si>
  <si>
    <t>Porcentaje de viviendas que cuentan con energía eléctrica, ya sea a través de los servicios públicos tradicionales o a través de fuentes alternativas (servicios prepago)</t>
  </si>
  <si>
    <t>Porcentaje de viviendas conectadas a la red pública de gas natural en la entidad territorial, ya sea a través de los servicios públicos tradicionales o a través de fuentes alternativas (carros distribuidores)</t>
  </si>
  <si>
    <t>Porcentaje de viviendas con servicio de Internet  ya sea a través de los servicios públicos tradicionales o a través de fuentes alternativas (servicios prepago)</t>
  </si>
  <si>
    <t xml:space="preserve">Indicadores de gobierno digital para el municipio </t>
  </si>
  <si>
    <t>Datos abiertos</t>
  </si>
  <si>
    <t xml:space="preserve">Número de set de datos emitidos por el municipio disponibles para consulta a través de sus plataformas digitales o las del Gobierno Nacional </t>
  </si>
  <si>
    <t>Recursos mineros</t>
  </si>
  <si>
    <t>PIB por actividades económicas</t>
  </si>
  <si>
    <t>Porcentaje del PIB respecto a la(s) actividades económicas de mayor impacto en el municipio, de modo que permita identificar la vocación productiva del terrmitoro</t>
  </si>
  <si>
    <t>Personal capacitado</t>
  </si>
  <si>
    <t>Disponibilidad de oferta educativa</t>
  </si>
  <si>
    <t>Número de empresas B</t>
  </si>
  <si>
    <t>Menos del 5%</t>
  </si>
  <si>
    <t>Número de eventos o actividades culturales promovidas o apoyadas por la administración municipal con respecto al año anterior (o el último periodo del que se tenga registro)</t>
  </si>
  <si>
    <t>menos de 5</t>
  </si>
  <si>
    <t>Entre 14 y 12</t>
  </si>
  <si>
    <t>0</t>
  </si>
  <si>
    <t>Es el resultado de comparar las características físicas, químicas y microbiológicas encontradas en el agua, con el contenido de las normas que regulan la materia, para el total del municipio o departamento, expresada en porcentaje (IRCA)</t>
  </si>
  <si>
    <t>Entre 6 y 4</t>
  </si>
  <si>
    <t>Entre 3 y 0</t>
  </si>
  <si>
    <t>Entre 17 y 15</t>
  </si>
  <si>
    <t>Ninguno</t>
  </si>
  <si>
    <t>5</t>
  </si>
  <si>
    <t>3</t>
  </si>
  <si>
    <t>2</t>
  </si>
  <si>
    <t>1</t>
  </si>
  <si>
    <t>4</t>
  </si>
  <si>
    <t>Número de grupos étnicos presentes en el territorio con visibilidad a través de colectivos o agremiaciones (afro, raizales, palenqueros, indígenas y gitanos)</t>
  </si>
  <si>
    <t>100%</t>
  </si>
  <si>
    <t>Tasa de variación de personas en el territorio que tienen sus necesidades básicas insatifechas</t>
  </si>
  <si>
    <t>Los habitantes de la ciudad hablan con fluidez español e inglés (Fluidez se refiere a la capacidad de sostener una conversación con un nativo del idioma en un ambiente profesional y personal).</t>
  </si>
  <si>
    <t>Se tiene una convivencia basada en la tolerancia por las diferencias de género, orientación sexual, religión, raza y preferencias políticas.</t>
  </si>
  <si>
    <t>Se siente tranquilo al transitar por su cuidad por las condiciones de seguridad que esta ofrece</t>
  </si>
  <si>
    <t>Se realizan campañas de divulgación y sensibilización sobre los riesgos de la ciudad. Por ejemplo, riesgos de calidad del aire, calidad del agua, deslizamientos, inundaciones, sismos, etc.</t>
  </si>
  <si>
    <t>La ciudad realiza ferias, exposiciones o  encuentros de empresarios para promocionar y dinamizar la actividad productiva</t>
  </si>
  <si>
    <t>¿La entidad tiene la capacidad para definir la gestión de TI como un proceso de apoyo dentro de la cadena de valor?
¿La entidad tiene la capacidad para ejecutar la gestión de TI como un proceso de apoyo dentro de la cadena de valor?</t>
  </si>
  <si>
    <t>La entidad identifica y estructura dentro del plan de acción anual,  iniciativas o proyectos  que impulsen el uso de la tecnología para el cumplimiento de metas puntuales?. Las iniciativas pueden o no estar en el plan de desarrollo territorial.</t>
  </si>
  <si>
    <t>¿La entidad ha realizado ejercicios de arquitectura empresarial?</t>
  </si>
  <si>
    <t>La entidad realiza actualizaciones de la arquitectura empresarial de acuerdo con el marco normativo que le rige, en materia de transformación digital y el impulso a ciudades y territorios inteligentes.</t>
  </si>
  <si>
    <t xml:space="preserve">La entidad bajo el liderazgo del Líder TICs o Encargado TICs,  analiza y evalúa de forma permanente, la viabilidad de incorporar tendencias tecnológicas para resolver las problemáticas de la entidad?. El conocimiento de esas tendencias lo obtiene por medio de la participación en observatorios de tecnologías emergentes, centros de innovación o procesos autónomos que le permiten conocer la aplicación de tecnologías emergentes en el sector público. </t>
  </si>
  <si>
    <t xml:space="preserve">El Líder TICs o Encargado TICs de la entidad, logra definir e implementar criterios estandarizados que establecen las condiciones bajo las cuales se debe hacer la adquisición de tecnología en la entidad. Estos criterios permiten hacer una evaluación de las alternativas  teniendo en cuenta optimización de adquisición tecnológica en términos económicos y tecnológicos.  El CIO puede definir incorporar criterios previamente establecidos, por ejemplo en los Acuerdos Marco de Precio de Colombia Compra Eficiente . </t>
  </si>
  <si>
    <t xml:space="preserve">El Líder TICs o Encargado TICs logra integrar los equipos de trabajo de las diferentes áreas de la entidad en torno a la  ejecución de iniciativas de ciudades y territorios inteligentes, las cuales de forma transversal, apoyan el cumplimiento de las metas de las áreas participantes.  </t>
  </si>
  <si>
    <t xml:space="preserve">El Líder TICs o Encargado TICs lidera el diseño de iniciativas o proyectos de ciudades y territorios inteligentes que responden a la necesidad de fortalecer los procesos de toma de decisiones para poder solucionar de forma más acertada las problemáticas de la ciudad. El fortalecimiento de los procesos de toma de decisiones se basa en mejores niveles de datos e información que se generan mediante el apoyo de tecnologías de la información que la entidad identifica como apropiadas.  </t>
  </si>
  <si>
    <t xml:space="preserve">Durante la implementación de la iniciativa de ciudades y territorios inteligentes, elLíder TICs o Encargado TICs prevee el desarrollo de actividades que se enfocan en la apropiación y uso de las soluciones generadas por la iniciativa por parte de los usuarios, que de manera previa fueron identificados. </t>
  </si>
  <si>
    <t xml:space="preserve">El Líder TICs o Encargado TICs, diseña y ejecuta indicadores de desempeño que dan cuenta de la implementación de la iniciativa de ciudades y territorios inteligentes, lo cual permite medir su impacto y el nivel de cumplimiento. </t>
  </si>
  <si>
    <t>El gobierno que ejerce el Líder TICs o Encargado TICs sobre la iniciativa de ciudades y territorios inteligentes le permite diseñar estrategias para facilitar la implementación de estrategias de mejoramiento continuo a mediano y a largo plazo.</t>
  </si>
  <si>
    <t>La entidad realiza formación o propicia espacios de formación en habilidades blandas tales como: desarrollo de pensamiento estratégico, comunicación oral y escrita y orientación al usuario, para los líderes de las áreas (diferentes a TI) que lideran la implementación de iniciativas apalancadas en tecnología.</t>
  </si>
  <si>
    <t>La entidad realiza planeación, diseño e implementación de estrategias que permiten el despliegue de iniciativas de ciudad y territorio inteligente.</t>
  </si>
  <si>
    <t>La Entidad diseña y ejecuta programas de formación del talento humano en habilidades relacionadas con TI y seguridad digital, ODS, experiencia de usuario y diseño de servicios, ciudades inteligentes y transformación digital</t>
  </si>
  <si>
    <t>La entidad evalúa los resultados e impacto de los procesos de formación dirigidos a servidores públicos.</t>
  </si>
  <si>
    <t xml:space="preserve">La Entidad diseña e implementa estrategias de formación en competencias requeridas para impulsar el teletrabajo. La Entidad socializa los beneficios del teletrabajo. </t>
  </si>
  <si>
    <t xml:space="preserve">¿ La entidad implementa procesos y hace uso de herramientas de gestión documental que se integra con los demás procesos de la entidad ? </t>
  </si>
  <si>
    <t xml:space="preserve">¿ La entidad establece y ejecuta actividades para administrar cada una de las etapas del ciclo de vida de los datos estructurados al interior de la entidad (generación, recolección, almacenamiento, procesamiento, compartición, entrega, intercambio y eliminación).  Son actividades de administracion y gestión de datos: establecer </t>
  </si>
  <si>
    <t xml:space="preserve">La entidad establece y ejecuta actividades para administrar cada una de las etapas del ciclo de vida de los datos no estructurados y semiestructurados al interior de la entidad (generación, recolección, almacenamiento, procesamiento, compartición, entrega, intercambio y eliminación). 
Son actividades de administracion y gestión de datos: establecer 
</t>
  </si>
  <si>
    <t>¿Se utilizan técnicas como análisis de retorno de la inversión o caso de negocio para evaluar alternativas de inversión en TI? ¿Se consulta con expertos para evaluar la viabilidad técnica de los proyectos de TI?</t>
  </si>
  <si>
    <t>Ejecutar las iniciativas de la entidad y de ciudad inteligente mediante metodologías de gestión de proyectos como PMP y Agile.</t>
  </si>
  <si>
    <t>La entidad ha implementado iniciativas que involucren IoT?</t>
  </si>
  <si>
    <t>El equipo de trabajo de la entidad debe diligenciar el siguiente cuestionario. 
Para ello se debe seleccionar una de las respuestas de la columna "Nivel de Madurez" y la herramienta generará el promedio por eje habilitante y capacidad, y genererá el índice de capacidades de Ciudades y Territorios Inteligentes.</t>
  </si>
  <si>
    <t>Fuente: https://terridata.dnp.gov.co/
Año: 2018</t>
  </si>
  <si>
    <t>Tasa de repitencia del sector oficial en educación básica y media</t>
  </si>
  <si>
    <t>Porcentaje de Estudiante que repiten el año escolar</t>
  </si>
  <si>
    <t>Fuente: Ministerio de Educación Nacional
Año: 2019</t>
  </si>
  <si>
    <t>Cobertura neta de educación- Total</t>
  </si>
  <si>
    <t xml:space="preserve">Porcentaje de alumnos matriculados en  en las instituciones de educación  en el municipio </t>
  </si>
  <si>
    <t>Cobertura educación superior pregrado</t>
  </si>
  <si>
    <t>Porcentaje de alumnos matriculados en pregrado en las instituciones de educación superior en el municipio</t>
  </si>
  <si>
    <t>https://osc.dnp.gov.co/index.php/escalafones/sistema-de-ciudades
año2018</t>
  </si>
  <si>
    <t>Tasa de analfabetismo</t>
  </si>
  <si>
    <t>Porcentaje de la población de la entidad territorial que no sabe leer ni escribir</t>
  </si>
  <si>
    <t>Cobertura educación superior posgrado</t>
  </si>
  <si>
    <t>Número  de alumnos matriculados en posgrado en las instituciones de educación por cada 1000 habitantes</t>
  </si>
  <si>
    <t>Fuentes:  https://terridata.dnp.gov.co/
Año: 2018
https://www.dane.gov.co/files/investigaciones/condiciones_vida/pobreza/2018/bt_pobreza_monetaria_18.pdf 
Año: 2018</t>
  </si>
  <si>
    <t>Fuente: https://www.datos.gov.co/widgets/tkkn-m7jd</t>
  </si>
  <si>
    <t>Violencia intrafamiliar</t>
  </si>
  <si>
    <t xml:space="preserve">Cantidad  de casos de violencia de intrafamiliar que ocurrieron en la entidad territorial  (Tasa de violencia intrafamiliar (x cada 100.000 habitantes) </t>
  </si>
  <si>
    <t>Fuente: https://terridata.dnp.gov.co/
Año: 2017</t>
  </si>
  <si>
    <t>Información propia del municipio o territorio.
https://www.mincultura.gov.co/Paginas/ListEvents.aspx
año:2019
http://www.sinic.gov.co/SINIC/ColombiaCultural/ColCulturalBusca.aspx?AREID=3&amp;SECID=8&amp;IdDep=05&amp;COLTEM=215</t>
  </si>
  <si>
    <t>Información propia de páginas web de cada municipio o territorio.</t>
  </si>
  <si>
    <t xml:space="preserve">Información propia del municipio o territorio.
Fuente: Terridata indicares población étnica
Año:2018
</t>
  </si>
  <si>
    <t>Cantidad de bibliotecas adscritas a la Red Nacional de Bibliotecas Públicas</t>
  </si>
  <si>
    <t>Número de bibliotecas de la entidad territorial adscritas a la Red Nacional de Bibliotecas Publicas</t>
  </si>
  <si>
    <t>https://siise.bibliotecanacional.gov.co/DIRECTORIORNBP/DirectorioRnbp.aspx</t>
  </si>
  <si>
    <t xml:space="preserve">Infotmación Información de cada territorio.
https://www.datos.gov.co/Mapas-Nacionales/Consolidado-Escenarios/886w-94ug
 https://www.datos.gov.co/browse?q=Escenarios%20deportivos&amp;sortBy=relevance 
</t>
  </si>
  <si>
    <t>Uso y apropiación de los servicios ciudadanos digitales</t>
  </si>
  <si>
    <t>Porcentaje de  integración de mecanismos digitales en las entidades municipales ofecidos para la ciudadania</t>
  </si>
  <si>
    <t>WEB - MINTICPromedio de Uso y apropiación de los Servicios Ciudadanos Digitales : https://www.gobiernodigital.gov.co/623/w3-propertyvalue-14714.html</t>
  </si>
  <si>
    <t xml:space="preserve">Visitantes a parques nacionales: http://www.citur.gov.co/estadisticas/df_parques_naturales/all/18#gsc.tab=0
Año 2018-2019
</t>
  </si>
  <si>
    <t>Número total de prestadores de servicios turísticos activos en el Registro Nacional de Turismo</t>
  </si>
  <si>
    <t>Prestadores de servicio total registrados por territorio: http://www.citur.gov.co/estadisticas/prestadores/all/58#gsc.tab=0</t>
  </si>
  <si>
    <t xml:space="preserve">Índice de ahorro de las familias y la acumulación de capital tangible: posesión de vivienda propia - Se calculó a partir del Déficit cuantitativo de vivienda (Censo) </t>
  </si>
  <si>
    <t>Fuente: https://terridata.dnp.gov.co/
https://www.dane.gov.co/index.php/estadistica</t>
  </si>
  <si>
    <t>https://www.dane.gov.co/index.php/estadistica
Fuente: DANE
Año:2018</t>
  </si>
  <si>
    <t>Casos de hurto a personas por cada 100.000 habitantes (Tasa de hurtos (x cada 100.000 habitantes))</t>
  </si>
  <si>
    <t>casos de hurto a personas por cada 100.000 habitantes (Tasa de homicidios (x cada 100.000 habitantes))</t>
  </si>
  <si>
    <t>Número de sentencias delitos contra la administración pública</t>
  </si>
  <si>
    <t>Número de sentencias de delitos contra la administración pública por cada 100.000 habitantes</t>
  </si>
  <si>
    <t>Casos de mortalidad en el territorio - (Tasa de mortalidad (x cada 1.000 habitantes))</t>
  </si>
  <si>
    <t>https://www.dane.gov.co/index.php/estadisticas-por-tema/demografia-y-poblacion/nacimientos-y-defunciones#certificados
Fuente: https://terridata.dnp.gov.co/
Año: 2017</t>
  </si>
  <si>
    <t>Centros Prestadores de servicios de Salud: https://www.datos.gov.co/Salud-y-Protecci%C3%B3n-Social/Registro-Especial-de-Prestadores-de-Servicios-de-S/c36g-9fc2
Total de población proyectada :
Fuente DANE-Terridata:  Indicadores Censo 2005 proyecciones (para el año 2018)
Formula: Cantidad de IPS/Cantidad de habitantes *1.000</t>
  </si>
  <si>
    <t>Fuente: https://www.minsalud.gov.co/proteccionsocial/Paginas/cifras-aseguramiento-salud.aspx
Año: Agosto 2020</t>
  </si>
  <si>
    <t>cantidad de defunciones por accidentes de transporte por cada 100.000 habitantes - (Tasa ajustada de mortalidad por accidentes de transporte terrestre)</t>
  </si>
  <si>
    <t>Transporte en medios alternativos</t>
  </si>
  <si>
    <t>Cantidad de categorias del Sistema Integrado de Transporte Masivo, Metro y Cable según áreas metropolitanas, ciudades y nivel de servicio</t>
  </si>
  <si>
    <t xml:space="preserve">
https://www.dane.gov.co/index.php/estadisticas-por-tema/transporte/encuesta-de-transporte-urbano-etup</t>
  </si>
  <si>
    <t>Transporte aéreo según categoría de aeropuerto</t>
  </si>
  <si>
    <t>Medida estandarizada que calcula  el flujo de pasajeros transportados por el aeropuerto</t>
  </si>
  <si>
    <t>Vías del municipio</t>
  </si>
  <si>
    <t>Medida estandarizada de las vías del territorio</t>
  </si>
  <si>
    <t>Porcentaje y caracterización de medios de transporte para uso particular presentes en el municipio: carros y motos (y demas vehiculos particulares)</t>
  </si>
  <si>
    <t xml:space="preserve">
Información completa:https://www.datos.gov.co/Transporte/Parque-Automotor-2014/ynbv-i7mi
Año:2014
 NA: cuando No hay Dirección de Tránsito</t>
  </si>
  <si>
    <t>Índice de Sostenibilidad</t>
  </si>
  <si>
    <t>Medida estandarizada del Índice de sostenibilidad del municipio</t>
  </si>
  <si>
    <t>Información propia del municipio o territorio
https://colombiatic.mintic.gov.co/679/w3-propertyvalue-36408.html
Fuente:Mintic 2016 a 2017.</t>
  </si>
  <si>
    <t>Velocidad de banda ancha</t>
  </si>
  <si>
    <t>Medida estandarizada: de la Velocidad de bajada banda ancha del territorio</t>
  </si>
  <si>
    <t xml:space="preserve">Primer trimestre del 2019
Fuente: https://www.minenergia.gov.co/documents/10192/24109840/Consolidado+Cobertura+GN+RED+I+-+2019.pdf/d9b0069b-a9a7-4c70-91f7-7f67f71e0745
</t>
  </si>
  <si>
    <t>Área municipal rural (uso)</t>
  </si>
  <si>
    <t>Medida estandarizada del uso adecuado del suelo rural</t>
  </si>
  <si>
    <t>Fuente: https://terridata.dnp.gov.co/</t>
  </si>
  <si>
    <t>Gobierno abierto y transparencia</t>
  </si>
  <si>
    <t>Medida estandarizada sobre el indicador de desempeño del territorio refernete a Gobierno abierto y transparencia del territorio</t>
  </si>
  <si>
    <t>Índice de Gobernanza, participación e instituciones</t>
  </si>
  <si>
    <t>Medida estandarizada que sobre el Índice de Gobernanza, participación e instituciones del territorio</t>
  </si>
  <si>
    <t>Gob abierto-puntos(DNP - DDDR)-Indicadores de desempeño-Fuente: https://terridata.dnp.gov.co/
Año: 2018</t>
  </si>
  <si>
    <t>Pertenece a esquemas asociativos</t>
  </si>
  <si>
    <t>Medida estandarizada si el territorio Pertenece a esquemas asociativos</t>
  </si>
  <si>
    <t>Porcentaje de participación de las personas censadas electoralmente en el territorio en las elecciones locales de Alcaldía. https://www.datoselectorales.org/datos-y-resultados-electorales/</t>
  </si>
  <si>
    <t>Pertenencia a Asociación de Municipios</t>
  </si>
  <si>
    <t>Dato que indica si el territorio se forma parte de la Asociación de Municipios</t>
  </si>
  <si>
    <t>Porcentaje en manejo de desastres (Inversión en gestión del riesgo y gestión ambiental)</t>
  </si>
  <si>
    <t>Medida de porcentaje en manejo de desastres del territorio</t>
  </si>
  <si>
    <t>https://terridata.dnp.gov.co/
Año: 2018</t>
  </si>
  <si>
    <t>Porcentaje del territorio destinado a la explotación minera (con respecto al territorio Colombiano)</t>
  </si>
  <si>
    <t xml:space="preserve">Territorios que emplean explotación minera y su porcentaje Total general en
Colombia :https://www.anm.gov.co/?q=Asi-es-nuestra-Colombia-minera
</t>
  </si>
  <si>
    <t>Porcentaje de Inversión en gestión de riesgo como proporción de la inversión total</t>
  </si>
  <si>
    <t>Porcentaje de Inversión en gestión de riesgo como proporción de la inversión total de cada territorio</t>
  </si>
  <si>
    <t>Fuente: Instituto Nacional de Salud
Año: 2018</t>
  </si>
  <si>
    <t>Índice de cuidado ambiental</t>
  </si>
  <si>
    <t>Medida estandarizada del Índice de cuidado ambiental de cada municipio</t>
  </si>
  <si>
    <t>Porcentaje del área departamental deforestada del municipio</t>
  </si>
  <si>
    <t>Porcentaje en conocimiento del riesgo</t>
  </si>
  <si>
    <t>Fuente: https://terridata.dnp.gov.co/
Año: 2016</t>
  </si>
  <si>
    <t>Porcentaje de incendios forestales ocurridos en el territorio</t>
  </si>
  <si>
    <t>Porcentaje de inundiaciones ocurridas en el territorio</t>
  </si>
  <si>
    <t>Porcentaje en reducción del riesgo</t>
  </si>
  <si>
    <t>Porcentaje en el valor de reducción del riesgo del municipio</t>
  </si>
  <si>
    <t>Sitio de disposición final de residuos sólidos</t>
  </si>
  <si>
    <t>Categorización según la disposición final de residuos sólidos.</t>
  </si>
  <si>
    <t>Fuente: https://terridata.dnp.gov.co/
Año: 2017 frente a 2016</t>
  </si>
  <si>
    <t>Número de proyectos de investigación e innovación</t>
  </si>
  <si>
    <t>Cantidad de proyectos de investigación e innovación del territorio</t>
  </si>
  <si>
    <t>https://www.datos.gov.co/Ciencia-Tecnolog-a-e-Innovaci-n/proyectos-Colciencias/mue3-ct5q/data        
2016</t>
  </si>
  <si>
    <t>Grupos de investigación reconocidos  (Colciencias)</t>
  </si>
  <si>
    <t>Cantidad de grupos de investigación reconocidos por Colciencias en cada territorio</t>
  </si>
  <si>
    <t>https://osc.dnp.gov.co/index.php/escalafones/sistema-de-ciudades
año2019</t>
  </si>
  <si>
    <t>Índice de complementariedad económica</t>
  </si>
  <si>
    <t>Medida estandarizada del Índice de complementariedad económica municipal</t>
  </si>
  <si>
    <t>Índice de Ciencia, Tecnología e Innovación</t>
  </si>
  <si>
    <t>Medida estandarizada del Índice de Índice de Ciencia, Tecnología e Innovación del territorio</t>
  </si>
  <si>
    <t>Índice de Tecnología</t>
  </si>
  <si>
    <t>Medida estandarizada del Índice de Tecnología del territorio</t>
  </si>
  <si>
    <t>Índice de Ciencia</t>
  </si>
  <si>
    <t>Medida estandarizada del Índice de ciencia del territorio</t>
  </si>
  <si>
    <t>PIB- https://terridata.dnp.gov.co/index-app.html#/comparaciones
https://www.dane.gov.co/files/investigaciones/boletines/pib/presen_PIB_IVtrim18.pdf
https://dane.maps.arcgis.com/apps/MapJournal/index.html?appid=462a6f839ab741ac9f543e986a0de865
 https://portalterritorial.dnp.gov.co/kpt/</t>
  </si>
  <si>
    <t xml:space="preserve"> https://compite.com.co/indice-de-competitividad-de-ciudades/
Información suministrada por el territorio</t>
  </si>
  <si>
    <t>Porcentaje de la población masculina, en edad de trabajar, empleada (cotizante)</t>
  </si>
  <si>
    <t>Porcentaje de la población femenina, en edad de trabajar, empleada (cotizante)</t>
  </si>
  <si>
    <t>Número de empresas generadoras de empleo formal por cada 10.000 habitantes</t>
  </si>
  <si>
    <t>Cuantifica el número de empresas generadoras de empleo formal por cada 10.000 habitantes</t>
  </si>
  <si>
    <t>Porcentaje de personas ocupadas formalmente con respecto a la población total</t>
  </si>
  <si>
    <t>Porcentaje de personas ocupadas formalmente con respecto a la población total del territorio</t>
  </si>
  <si>
    <t>Número de programas de formación en carreras STEM -(tasa de variación de programas STEM en los ultimos 3 años consecutivos)</t>
  </si>
  <si>
    <t xml:space="preserve">https://www.datos.gov.co/Educaci-n/MEN_MATRICULA-ESTADISTICA_ES/5wck-szir
</t>
  </si>
  <si>
    <t>Número de estudiantes del municipio matriculados en carreras STEM -(tasa de variación de matriculados en STEM en los ultimos 3 años consecutivos)</t>
  </si>
  <si>
    <t>Matriculados: https://www.datos.gov.co/Educaci-n/MEN_MATRICULA-ESTADISTICA_ES/5wck-szir
Disponible en la etapa 2 "Diagnóstico" del Kit territorial de Planeación https://portalterritorial.dnp.gov.co/kpt/</t>
  </si>
  <si>
    <t>Fuente: https://terridata.dnp.gov.co/
Año: 2019</t>
  </si>
  <si>
    <t>Número de empresas B (B Corporation)  en la ciudad: certificadas o no</t>
  </si>
  <si>
    <t xml:space="preserve">https://bcorporation.net/directory?search=&amp;industry=&amp;country=Colombia&amp;state=&amp;city=
</t>
  </si>
  <si>
    <t>Cantidad de empresas registradas en el portafolio de negocios verdes del Ministerio de Ambiente</t>
  </si>
  <si>
    <t>Cuantifica el número de empresas del territorio registradas en el portafolio de negocios verdes del Ministerio de Ambiente</t>
  </si>
  <si>
    <t>https://www.minambiente.gov.co/index.php/negocios-verdes-y-sostenibles/negocios-verdes/portafolio-de-bienes-y-servicios-de-negocios-verdes</t>
  </si>
  <si>
    <t>Igual o mayor a 10%</t>
  </si>
  <si>
    <t>Igual o mayor a 5%</t>
  </si>
  <si>
    <t>Igual o mayor a 50%</t>
  </si>
  <si>
    <t>Igual o mayor a 60%</t>
  </si>
  <si>
    <t>Igual o mayor a 6%</t>
  </si>
  <si>
    <t>Igual o menor a 4%</t>
  </si>
  <si>
    <t>menos del 1</t>
  </si>
  <si>
    <t>Entre 1 y menos de 2</t>
  </si>
  <si>
    <t>Igual o mayor a 5</t>
  </si>
  <si>
    <t>Igual o mayor a 0,6</t>
  </si>
  <si>
    <t>Entre 0,55 y menos de 0,6</t>
  </si>
  <si>
    <t>Entre 0,50 y menos de 0,55</t>
  </si>
  <si>
    <t>Entre 0,45 y menos de 0,5</t>
  </si>
  <si>
    <t>Entre 0,4 y menos de 4,5</t>
  </si>
  <si>
    <t>Igual o menor a 0,4</t>
  </si>
  <si>
    <t>Menos de 5%</t>
  </si>
  <si>
    <t>Igual o mayor a 25%</t>
  </si>
  <si>
    <t>Igual o mayor a 13%</t>
  </si>
  <si>
    <t>Igual o mayor a 300</t>
  </si>
  <si>
    <t>Entre 250 y menos de 300</t>
  </si>
  <si>
    <t>Entre 200 y menos de 250</t>
  </si>
  <si>
    <t>Entre 150 y menos de 200</t>
  </si>
  <si>
    <t>Entre 100 y menos de 150</t>
  </si>
  <si>
    <t>menos de 100</t>
  </si>
  <si>
    <t>Entre 11 y 7</t>
  </si>
  <si>
    <t>Igual o mayor a 18</t>
  </si>
  <si>
    <t>Igual o mayor a 28%</t>
  </si>
  <si>
    <t>Entre 25% y menor de 28%</t>
  </si>
  <si>
    <t>Entre 22% y menor de 25%</t>
  </si>
  <si>
    <t>Entre 19% y menor de 22%</t>
  </si>
  <si>
    <t>Entre 16 y menor de 19%</t>
  </si>
  <si>
    <t>Menos de 16%</t>
  </si>
  <si>
    <t>Igual o mayor a 50</t>
  </si>
  <si>
    <t>Entre 40 y menos de 50</t>
  </si>
  <si>
    <t>Entre 30 y menos del 40</t>
  </si>
  <si>
    <t>Entre 20 y menos del 30</t>
  </si>
  <si>
    <t>Entre 10 y menos de 20</t>
  </si>
  <si>
    <t>menos del 10</t>
  </si>
  <si>
    <t>Igual o mayor a 10</t>
  </si>
  <si>
    <t>Entre 8 y menos de 10</t>
  </si>
  <si>
    <t>Entre 6 y menos de 8</t>
  </si>
  <si>
    <t>Entre 4 y menos del 6</t>
  </si>
  <si>
    <t>Entre 2 y menos de 4</t>
  </si>
  <si>
    <t>menos del 2</t>
  </si>
  <si>
    <t>menos de 0,1</t>
  </si>
  <si>
    <t>Entre 0,1  y menos de 0,2</t>
  </si>
  <si>
    <t>Entre 0,2 y menos de 0,3</t>
  </si>
  <si>
    <t>Entre 0,3 y menos de 0,4</t>
  </si>
  <si>
    <t>Entre 0,4 y menos de 0,5</t>
  </si>
  <si>
    <t>Igual o mayor a 0,5</t>
  </si>
  <si>
    <t>menor de 20%</t>
  </si>
  <si>
    <t>Entre 20% y menos de 40%</t>
  </si>
  <si>
    <t>Entre 40% y menos de 60%</t>
  </si>
  <si>
    <t>Entre 60% y menos de 80%</t>
  </si>
  <si>
    <t>Entre 80% y menos de 100%</t>
  </si>
  <si>
    <t>Igual o mayor a 25</t>
  </si>
  <si>
    <t>Entre 20 y menos de 25</t>
  </si>
  <si>
    <t>Entre 15 y menos de 20</t>
  </si>
  <si>
    <t>Entre 10 y menos de 15</t>
  </si>
  <si>
    <t>Entre 5 y menos de 10</t>
  </si>
  <si>
    <t>ninguno o 1 medio alternativo</t>
  </si>
  <si>
    <t>2 medios alternativos</t>
  </si>
  <si>
    <t>3 medios alternativos</t>
  </si>
  <si>
    <t>4 medios alternativos</t>
  </si>
  <si>
    <t>5 medios alternativos</t>
  </si>
  <si>
    <t>Entre 0 y menos de 20 Puntos</t>
  </si>
  <si>
    <t>Entre 20 y menos de 40  Puntos</t>
  </si>
  <si>
    <t>Entre 40 a  menos de 60 Puntos</t>
  </si>
  <si>
    <t>Entre 60 y menos de 80 Puntos</t>
  </si>
  <si>
    <t>Entre 80 y menos de 100 Puntos</t>
  </si>
  <si>
    <t>100 Puntos</t>
  </si>
  <si>
    <t>Entre 0 y menos de 10 Puntos</t>
  </si>
  <si>
    <t>Entre 10 y menos de 20  Puntos</t>
  </si>
  <si>
    <t>Entre 20 a  menos de 30 Puntos</t>
  </si>
  <si>
    <t>Entre 30 y menos de 40 Puntos</t>
  </si>
  <si>
    <t>Entre 40 y menos de 50 Puntos</t>
  </si>
  <si>
    <t>Igual o mayor a 50 Puntos</t>
  </si>
  <si>
    <t>Igual o mayor a 25 %</t>
  </si>
  <si>
    <t>Igual o mayor a 90 %</t>
  </si>
  <si>
    <t>Entre 70 y menos de 75</t>
  </si>
  <si>
    <t>Entre 75 y menos de 80</t>
  </si>
  <si>
    <t>Igual o mayor a 80</t>
  </si>
  <si>
    <t>Entre 20 y menos de 30 Puntos</t>
  </si>
  <si>
    <t>Entre 40 e igual o menor a 50 Puntos</t>
  </si>
  <si>
    <t>mayor a 50 Puntos</t>
  </si>
  <si>
    <t>Igual o mayor a 60 %</t>
  </si>
  <si>
    <t>No pertenece(0)</t>
  </si>
  <si>
    <t>-</t>
  </si>
  <si>
    <t>Pertenece(1)</t>
  </si>
  <si>
    <t>Entre 40% y menos de 50%</t>
  </si>
  <si>
    <t>Entre 30 % y menos de 40%</t>
  </si>
  <si>
    <t>Entre 20% y menos de 30%</t>
  </si>
  <si>
    <t>Entre 10% y menos de 20%</t>
  </si>
  <si>
    <t>menos de 10%</t>
  </si>
  <si>
    <t>Entre 80,1 y menor o igual a 100</t>
  </si>
  <si>
    <t>Entre 35,1 y menos de 80,1</t>
  </si>
  <si>
    <t>Entre 14,1 y menos de 35</t>
  </si>
  <si>
    <t>Entre 5,1 y menos de 14,1</t>
  </si>
  <si>
    <t>menos de 5,1 y mayor a 0</t>
  </si>
  <si>
    <t>Entre 21% y menos de 25%</t>
  </si>
  <si>
    <t>Entre 16% y menos de 21%</t>
  </si>
  <si>
    <t>Entre 11% y menos de 16%</t>
  </si>
  <si>
    <t>Entre 5% y menos de 11%</t>
  </si>
  <si>
    <t>Cuerpo de agua (1)</t>
  </si>
  <si>
    <t>Quema(2)</t>
  </si>
  <si>
    <t xml:space="preserve"> Botadero a cielo abierto (3)</t>
  </si>
  <si>
    <t>Celda transitoria(4)</t>
  </si>
  <si>
    <t>Celda de contingencia(5)</t>
  </si>
  <si>
    <t>Relleno sanitario o Planta de tratamiento(6)</t>
  </si>
  <si>
    <t>Entre 10 y menos de  20</t>
  </si>
  <si>
    <t>Entre 20  y menos del 30</t>
  </si>
  <si>
    <t>Entre 30 y menos de 40</t>
  </si>
  <si>
    <t>Entre 40 y menos del 50</t>
  </si>
  <si>
    <t>menos de 6</t>
  </si>
  <si>
    <t>Entre 6 y menos de 6,5</t>
  </si>
  <si>
    <t>Entre 6,5 y menos de 7</t>
  </si>
  <si>
    <t>Entre 7 y menos de 7,5</t>
  </si>
  <si>
    <t>Entre 7,5 y menos de 8</t>
  </si>
  <si>
    <t>igual o mayor a 8,0</t>
  </si>
  <si>
    <t>Entre 0 y menos de 50</t>
  </si>
  <si>
    <t>Entre 50 y menos de 100</t>
  </si>
  <si>
    <t>Entre 200 y menos de 300</t>
  </si>
  <si>
    <t>Nivel de Resultado</t>
  </si>
  <si>
    <t xml:space="preserve">MEDICIÓN DE PERCEPCIÓN DE CIUDAD INTELIGENTE
El equipo de trabajo de la entidad debe diligenciar los siguientes indicadores. 
Seleccione la respuesta del indicador en en la columna L "Nivel de Resultados", con uno de los seis niveles o NA si el dato No Aplica para el territorio . La ponderación de los resultados arrojará el  índice de resultados de Ciudades y Territorios Inteligentes.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</si>
</sst>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
  </numFmts>
  <fonts count="22" x14ac:knownFonts="1">
    <font>
      <sz val="11"/>
      <color theme="1"/>
      <name val="Calibri"/>
      <family val="2"/>
      <scheme val="minor"/>
    </font>
    <font>
      <b/>
      <sz val="12"/>
      <color theme="1"/>
      <name val="Trebuchet MS"/>
      <family val="2"/>
    </font>
    <font>
      <sz val="11"/>
      <color theme="1"/>
      <name val="Trebuchet MS"/>
      <family val="2"/>
    </font>
    <font>
      <sz val="11"/>
      <name val="Trebuchet MS"/>
      <family val="2"/>
    </font>
    <font>
      <b/>
      <sz val="11"/>
      <color theme="1"/>
      <name val="Trebuchet MS"/>
      <family val="2"/>
    </font>
    <font>
      <sz val="11"/>
      <color theme="1"/>
      <name val="Calibri"/>
      <family val="2"/>
      <scheme val="minor"/>
    </font>
    <font>
      <b/>
      <sz val="14"/>
      <color theme="1"/>
      <name val="Trebuchet MS"/>
      <family val="2"/>
    </font>
    <font>
      <b/>
      <sz val="18"/>
      <color theme="1"/>
      <name val="Trebuchet MS"/>
      <family val="2"/>
    </font>
    <font>
      <b/>
      <sz val="8"/>
      <color theme="1"/>
      <name val="Calibri"/>
      <family val="2"/>
      <scheme val="minor"/>
    </font>
    <font>
      <sz val="8"/>
      <color theme="1"/>
      <name val="Calibri"/>
      <family val="2"/>
      <scheme val="minor"/>
    </font>
    <font>
      <sz val="18"/>
      <color theme="1"/>
      <name val="Trebuchet MS"/>
      <family val="2"/>
    </font>
    <font>
      <sz val="11"/>
      <color rgb="FF000000"/>
      <name val="Trebuchet MS"/>
      <family val="2"/>
    </font>
    <font>
      <b/>
      <sz val="11"/>
      <color rgb="FFFF0000"/>
      <name val="Trebuchet MS"/>
      <family val="2"/>
    </font>
    <font>
      <sz val="16"/>
      <color theme="1"/>
      <name val="Trebuchet MS"/>
      <family val="2"/>
    </font>
    <font>
      <sz val="14"/>
      <color theme="1"/>
      <name val="Calibri"/>
      <family val="2"/>
      <scheme val="minor"/>
    </font>
    <font>
      <sz val="14"/>
      <color theme="1"/>
      <name val="Trebuchet MS"/>
      <family val="2"/>
    </font>
    <font>
      <u/>
      <sz val="11"/>
      <color theme="10"/>
      <name val="Calibri"/>
      <family val="2"/>
      <scheme val="minor"/>
    </font>
    <font>
      <b/>
      <sz val="11"/>
      <color theme="0"/>
      <name val="Calibri"/>
      <family val="2"/>
      <scheme val="minor"/>
    </font>
    <font>
      <sz val="11"/>
      <color theme="0"/>
      <name val="Calibri"/>
      <family val="2"/>
      <scheme val="minor"/>
    </font>
    <font>
      <sz val="14"/>
      <color theme="0"/>
      <name val="Calibri"/>
      <family val="2"/>
      <scheme val="minor"/>
    </font>
    <font>
      <sz val="9"/>
      <color indexed="81"/>
      <name val="Tahoma"/>
      <family val="2"/>
    </font>
    <font>
      <b/>
      <sz val="9"/>
      <color indexed="81"/>
      <name val="Tahoma"/>
      <family val="2"/>
    </font>
  </fonts>
  <fills count="16">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FF"/>
        <bgColor indexed="64"/>
      </patternFill>
    </fill>
    <fill>
      <patternFill patternType="solid">
        <fgColor rgb="FFFFFF00"/>
        <bgColor indexed="64"/>
      </patternFill>
    </fill>
    <fill>
      <patternFill patternType="solid">
        <fgColor theme="4" tint="0.39997558519241921"/>
        <bgColor indexed="64"/>
      </patternFill>
    </fill>
    <fill>
      <patternFill patternType="solid">
        <fgColor theme="3"/>
        <bgColor indexed="64"/>
      </patternFill>
    </fill>
    <fill>
      <patternFill patternType="solid">
        <fgColor rgb="FF522B57"/>
        <bgColor indexed="64"/>
      </patternFill>
    </fill>
    <fill>
      <patternFill patternType="solid">
        <fgColor theme="0" tint="-4.9989318521683403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ECECEC"/>
      </left>
      <right style="medium">
        <color rgb="FFECECEC"/>
      </right>
      <top style="medium">
        <color rgb="FFECECEC"/>
      </top>
      <bottom style="medium">
        <color rgb="FFECECEC"/>
      </bottom>
      <diagonal/>
    </border>
  </borders>
  <cellStyleXfs count="4">
    <xf numFmtId="0" fontId="0" fillId="0" borderId="0"/>
    <xf numFmtId="0" fontId="5" fillId="0" borderId="0"/>
    <xf numFmtId="0" fontId="16" fillId="0" borderId="0" applyNumberFormat="0" applyFill="0" applyBorder="0" applyAlignment="0" applyProtection="0"/>
    <xf numFmtId="0" fontId="17" fillId="14" borderId="35">
      <alignment horizontal="center" vertical="center" wrapText="1"/>
    </xf>
  </cellStyleXfs>
  <cellXfs count="337">
    <xf numFmtId="0" fontId="0" fillId="0" borderId="0" xfId="0"/>
    <xf numFmtId="0" fontId="0" fillId="0" borderId="0" xfId="0" applyAlignment="1">
      <alignment horizontal="left" vertical="center"/>
    </xf>
    <xf numFmtId="0" fontId="0" fillId="0" borderId="0" xfId="0" applyBorder="1"/>
    <xf numFmtId="0" fontId="0" fillId="0" borderId="0" xfId="0" applyBorder="1" applyAlignment="1">
      <alignment horizontal="left" vertical="center"/>
    </xf>
    <xf numFmtId="0" fontId="0" fillId="0" borderId="11" xfId="0" applyBorder="1"/>
    <xf numFmtId="0" fontId="0" fillId="0" borderId="0" xfId="0" applyFill="1" applyBorder="1"/>
    <xf numFmtId="0" fontId="2" fillId="0" borderId="20" xfId="0" applyFont="1" applyBorder="1"/>
    <xf numFmtId="0" fontId="2" fillId="0" borderId="21" xfId="0" applyFont="1" applyBorder="1" applyAlignment="1">
      <alignment horizontal="left" vertical="center"/>
    </xf>
    <xf numFmtId="0" fontId="2" fillId="0" borderId="22" xfId="0" applyFont="1" applyBorder="1"/>
    <xf numFmtId="0" fontId="2" fillId="0" borderId="13" xfId="0" applyFont="1" applyBorder="1"/>
    <xf numFmtId="0" fontId="2" fillId="0" borderId="2" xfId="0" applyFont="1" applyFill="1" applyBorder="1"/>
    <xf numFmtId="0" fontId="3" fillId="0" borderId="4" xfId="0" applyFont="1" applyBorder="1"/>
    <xf numFmtId="0" fontId="2" fillId="0" borderId="12" xfId="0" applyFont="1" applyBorder="1"/>
    <xf numFmtId="0" fontId="3" fillId="0" borderId="0" xfId="0" applyFont="1" applyBorder="1"/>
    <xf numFmtId="0" fontId="2" fillId="0" borderId="11" xfId="0" applyFont="1" applyBorder="1"/>
    <xf numFmtId="0" fontId="3" fillId="0" borderId="15" xfId="0" applyFont="1" applyBorder="1"/>
    <xf numFmtId="0" fontId="2" fillId="0" borderId="16" xfId="0" applyFont="1" applyBorder="1"/>
    <xf numFmtId="0" fontId="3" fillId="0" borderId="17" xfId="0" applyFont="1" applyBorder="1"/>
    <xf numFmtId="0" fontId="2" fillId="0" borderId="18" xfId="0" applyFont="1" applyBorder="1"/>
    <xf numFmtId="0" fontId="3" fillId="0" borderId="0" xfId="0" applyFont="1" applyFill="1" applyBorder="1"/>
    <xf numFmtId="0" fontId="3" fillId="0" borderId="9" xfId="0" applyFont="1" applyFill="1" applyBorder="1"/>
    <xf numFmtId="0" fontId="3" fillId="0" borderId="23" xfId="0" applyFont="1" applyBorder="1"/>
    <xf numFmtId="0" fontId="3" fillId="0" borderId="5" xfId="0" applyFont="1" applyBorder="1"/>
    <xf numFmtId="0" fontId="2" fillId="0" borderId="5" xfId="0" applyFont="1" applyBorder="1"/>
    <xf numFmtId="0" fontId="3" fillId="0" borderId="7" xfId="0" applyFont="1" applyBorder="1"/>
    <xf numFmtId="0" fontId="2" fillId="0" borderId="7" xfId="0" applyFont="1" applyBorder="1"/>
    <xf numFmtId="0" fontId="2" fillId="0" borderId="23" xfId="0" applyFont="1" applyBorder="1"/>
    <xf numFmtId="0" fontId="3" fillId="0" borderId="25" xfId="0" applyFont="1" applyFill="1" applyBorder="1"/>
    <xf numFmtId="0" fontId="2" fillId="0" borderId="25" xfId="0" applyFont="1" applyBorder="1"/>
    <xf numFmtId="0" fontId="3" fillId="0" borderId="7" xfId="0" applyFont="1" applyFill="1" applyBorder="1"/>
    <xf numFmtId="0" fontId="3" fillId="0" borderId="23" xfId="0" applyFont="1" applyFill="1" applyBorder="1"/>
    <xf numFmtId="0" fontId="3" fillId="0" borderId="10" xfId="0" applyFont="1" applyBorder="1"/>
    <xf numFmtId="0" fontId="2" fillId="0" borderId="10" xfId="0" applyFont="1" applyBorder="1"/>
    <xf numFmtId="0" fontId="3" fillId="0" borderId="5" xfId="0" applyFont="1" applyBorder="1" applyAlignment="1"/>
    <xf numFmtId="0" fontId="3" fillId="0" borderId="7" xfId="0" applyFont="1" applyBorder="1" applyAlignment="1"/>
    <xf numFmtId="0" fontId="3" fillId="0" borderId="23" xfId="0" applyFont="1" applyBorder="1" applyAlignment="1"/>
    <xf numFmtId="0" fontId="3" fillId="0" borderId="25" xfId="0" applyFont="1" applyBorder="1"/>
    <xf numFmtId="0" fontId="2" fillId="0" borderId="19" xfId="0" applyFont="1" applyFill="1" applyBorder="1" applyAlignment="1">
      <alignment horizontal="left" vertical="center" wrapText="1"/>
    </xf>
    <xf numFmtId="0" fontId="3" fillId="0" borderId="24" xfId="0" applyFont="1" applyFill="1" applyBorder="1" applyAlignment="1">
      <alignment vertical="center"/>
    </xf>
    <xf numFmtId="0" fontId="2" fillId="0" borderId="18" xfId="0" applyFont="1" applyBorder="1" applyAlignment="1">
      <alignment vertical="center"/>
    </xf>
    <xf numFmtId="0" fontId="2" fillId="2" borderId="19" xfId="0" applyFont="1" applyFill="1" applyBorder="1" applyAlignment="1">
      <alignment horizontal="left" vertical="center"/>
    </xf>
    <xf numFmtId="0" fontId="3" fillId="0" borderId="19" xfId="0" applyFont="1" applyFill="1" applyBorder="1"/>
    <xf numFmtId="0" fontId="2" fillId="2" borderId="9" xfId="0" applyFont="1" applyFill="1" applyBorder="1" applyAlignment="1">
      <alignment horizontal="left" vertical="center"/>
    </xf>
    <xf numFmtId="0" fontId="3" fillId="0" borderId="10" xfId="0" applyFont="1" applyBorder="1" applyAlignment="1">
      <alignment vertical="center"/>
    </xf>
    <xf numFmtId="0" fontId="2" fillId="0" borderId="1" xfId="0" applyFont="1" applyBorder="1"/>
    <xf numFmtId="0" fontId="2" fillId="0" borderId="0" xfId="0" applyFont="1"/>
    <xf numFmtId="0" fontId="2" fillId="0" borderId="14" xfId="0" applyFont="1" applyBorder="1"/>
    <xf numFmtId="0" fontId="2" fillId="0" borderId="2" xfId="0" applyFont="1" applyBorder="1"/>
    <xf numFmtId="0" fontId="2" fillId="0" borderId="6" xfId="0" applyFont="1" applyBorder="1"/>
    <xf numFmtId="2" fontId="2" fillId="0" borderId="12" xfId="0" applyNumberFormat="1" applyFont="1" applyBorder="1"/>
    <xf numFmtId="2" fontId="2" fillId="0" borderId="11" xfId="0" applyNumberFormat="1" applyFont="1" applyBorder="1"/>
    <xf numFmtId="0" fontId="2" fillId="0" borderId="8" xfId="0" applyFont="1" applyBorder="1"/>
    <xf numFmtId="2" fontId="2" fillId="0" borderId="13" xfId="0" applyNumberFormat="1" applyFont="1" applyBorder="1"/>
    <xf numFmtId="0" fontId="2" fillId="0" borderId="9" xfId="0" applyFont="1" applyBorder="1" applyAlignment="1">
      <alignment horizontal="left" vertical="center"/>
    </xf>
    <xf numFmtId="0" fontId="9" fillId="0" borderId="0" xfId="1" applyFont="1" applyProtection="1">
      <protection hidden="1"/>
    </xf>
    <xf numFmtId="0" fontId="14" fillId="0" borderId="0" xfId="1" applyFont="1" applyProtection="1">
      <protection hidden="1"/>
    </xf>
    <xf numFmtId="0" fontId="4" fillId="6" borderId="1" xfId="1" applyFont="1" applyFill="1" applyBorder="1" applyAlignment="1" applyProtection="1">
      <alignment horizontal="center" vertical="center" wrapText="1"/>
      <protection hidden="1"/>
    </xf>
    <xf numFmtId="0" fontId="4" fillId="6" borderId="1" xfId="1" applyFont="1" applyFill="1" applyBorder="1" applyAlignment="1" applyProtection="1">
      <alignment horizontal="left" vertical="top" wrapText="1"/>
      <protection hidden="1"/>
    </xf>
    <xf numFmtId="0" fontId="4" fillId="0" borderId="1" xfId="1" applyFont="1" applyBorder="1" applyAlignment="1" applyProtection="1">
      <alignment horizontal="center" vertical="center" wrapText="1"/>
      <protection hidden="1"/>
    </xf>
    <xf numFmtId="0" fontId="8" fillId="0" borderId="0" xfId="1" applyFont="1" applyAlignment="1" applyProtection="1">
      <alignment horizontal="center"/>
      <protection hidden="1"/>
    </xf>
    <xf numFmtId="0" fontId="2" fillId="2" borderId="1" xfId="1" applyFont="1" applyFill="1" applyBorder="1" applyAlignment="1" applyProtection="1">
      <alignment horizontal="center" vertical="center"/>
      <protection hidden="1"/>
    </xf>
    <xf numFmtId="0" fontId="3" fillId="0" borderId="1" xfId="1" applyFont="1" applyFill="1" applyBorder="1" applyAlignment="1" applyProtection="1">
      <alignment horizontal="left" vertical="top" wrapText="1"/>
      <protection hidden="1"/>
    </xf>
    <xf numFmtId="2" fontId="2" fillId="0" borderId="1" xfId="1" applyNumberFormat="1" applyFont="1" applyBorder="1" applyAlignment="1" applyProtection="1">
      <alignment horizontal="center" vertical="center"/>
      <protection hidden="1"/>
    </xf>
    <xf numFmtId="165" fontId="2" fillId="2" borderId="1" xfId="1" applyNumberFormat="1" applyFont="1" applyFill="1" applyBorder="1" applyAlignment="1" applyProtection="1">
      <alignment horizontal="center"/>
      <protection hidden="1"/>
    </xf>
    <xf numFmtId="0" fontId="2" fillId="0" borderId="1" xfId="1" applyFont="1" applyBorder="1" applyProtection="1">
      <protection hidden="1"/>
    </xf>
    <xf numFmtId="166" fontId="9" fillId="0" borderId="0" xfId="1" applyNumberFormat="1" applyFont="1" applyProtection="1">
      <protection hidden="1"/>
    </xf>
    <xf numFmtId="0" fontId="2" fillId="0" borderId="1" xfId="1" applyNumberFormat="1" applyFont="1" applyBorder="1" applyProtection="1">
      <protection hidden="1"/>
    </xf>
    <xf numFmtId="0" fontId="11" fillId="0" borderId="1" xfId="1" applyFont="1" applyFill="1" applyBorder="1" applyAlignment="1" applyProtection="1">
      <alignment horizontal="left" vertical="top" wrapText="1"/>
      <protection hidden="1"/>
    </xf>
    <xf numFmtId="0" fontId="8" fillId="15" borderId="0" xfId="1" applyFont="1" applyFill="1" applyAlignment="1" applyProtection="1">
      <alignment horizontal="center"/>
      <protection hidden="1"/>
    </xf>
    <xf numFmtId="0" fontId="2" fillId="0" borderId="1" xfId="1" applyFont="1" applyBorder="1" applyAlignment="1" applyProtection="1">
      <alignment wrapText="1"/>
      <protection hidden="1"/>
    </xf>
    <xf numFmtId="0" fontId="15" fillId="12" borderId="0" xfId="1" applyFont="1" applyFill="1" applyAlignment="1" applyProtection="1">
      <alignment wrapText="1"/>
      <protection hidden="1"/>
    </xf>
    <xf numFmtId="0" fontId="15" fillId="12" borderId="0" xfId="1" applyNumberFormat="1" applyFont="1" applyFill="1" applyProtection="1">
      <protection hidden="1"/>
    </xf>
    <xf numFmtId="0" fontId="11" fillId="0" borderId="1" xfId="1" applyFont="1" applyFill="1" applyBorder="1" applyAlignment="1" applyProtection="1">
      <alignment horizontal="center" vertical="top" wrapText="1"/>
      <protection hidden="1"/>
    </xf>
    <xf numFmtId="164" fontId="2" fillId="0" borderId="1" xfId="1" applyNumberFormat="1" applyFont="1" applyBorder="1" applyAlignment="1" applyProtection="1">
      <alignment horizontal="center" vertical="center"/>
      <protection hidden="1"/>
    </xf>
    <xf numFmtId="164" fontId="2" fillId="0" borderId="30" xfId="1" applyNumberFormat="1" applyFont="1" applyBorder="1" applyAlignment="1" applyProtection="1">
      <alignment horizontal="center" vertical="center"/>
      <protection hidden="1"/>
    </xf>
    <xf numFmtId="9" fontId="9" fillId="0" borderId="0" xfId="1" applyNumberFormat="1" applyFont="1" applyProtection="1">
      <protection hidden="1"/>
    </xf>
    <xf numFmtId="0" fontId="2" fillId="0" borderId="1" xfId="1" applyFont="1" applyFill="1" applyBorder="1" applyAlignment="1" applyProtection="1">
      <alignment horizontal="left" vertical="top" wrapText="1"/>
      <protection hidden="1"/>
    </xf>
    <xf numFmtId="0" fontId="2" fillId="0" borderId="1" xfId="1" applyFont="1" applyBorder="1" applyAlignment="1" applyProtection="1">
      <alignment horizontal="left" vertical="top" wrapText="1"/>
      <protection hidden="1"/>
    </xf>
    <xf numFmtId="0" fontId="2" fillId="0" borderId="1" xfId="1" applyFont="1" applyFill="1" applyBorder="1" applyAlignment="1" applyProtection="1">
      <alignment horizontal="center" vertical="top" wrapText="1"/>
      <protection hidden="1"/>
    </xf>
    <xf numFmtId="0" fontId="4" fillId="6" borderId="1" xfId="1" applyFont="1" applyFill="1" applyBorder="1" applyAlignment="1" applyProtection="1">
      <alignment horizontal="center" vertical="top" wrapText="1"/>
      <protection hidden="1"/>
    </xf>
    <xf numFmtId="0" fontId="2" fillId="0" borderId="1" xfId="1" applyFont="1" applyBorder="1" applyAlignment="1" applyProtection="1">
      <alignment horizontal="center" vertical="center"/>
      <protection hidden="1"/>
    </xf>
    <xf numFmtId="0" fontId="2" fillId="0" borderId="1" xfId="1" applyFont="1" applyBorder="1" applyAlignment="1" applyProtection="1">
      <alignment horizontal="center"/>
      <protection hidden="1"/>
    </xf>
    <xf numFmtId="0" fontId="2" fillId="0" borderId="1" xfId="1" applyFont="1" applyFill="1" applyBorder="1" applyAlignment="1" applyProtection="1">
      <alignment horizontal="center" vertical="center"/>
      <protection hidden="1"/>
    </xf>
    <xf numFmtId="0" fontId="2" fillId="0" borderId="31" xfId="1" applyFont="1" applyFill="1" applyBorder="1" applyAlignment="1" applyProtection="1">
      <alignment horizontal="center" vertical="center"/>
      <protection hidden="1"/>
    </xf>
    <xf numFmtId="0" fontId="2" fillId="0" borderId="19" xfId="1" applyFont="1" applyFill="1" applyBorder="1" applyAlignment="1" applyProtection="1">
      <alignment horizontal="left" vertical="top" wrapText="1"/>
      <protection hidden="1"/>
    </xf>
    <xf numFmtId="0" fontId="2" fillId="0" borderId="19" xfId="1" applyFont="1" applyFill="1" applyBorder="1" applyAlignment="1" applyProtection="1">
      <alignment horizontal="center" vertical="top" wrapText="1"/>
      <protection hidden="1"/>
    </xf>
    <xf numFmtId="164" fontId="2" fillId="0" borderId="19" xfId="1" applyNumberFormat="1" applyFont="1" applyBorder="1" applyAlignment="1" applyProtection="1">
      <alignment horizontal="center" vertical="center"/>
      <protection hidden="1"/>
    </xf>
    <xf numFmtId="164" fontId="2" fillId="0" borderId="15" xfId="1" applyNumberFormat="1" applyFont="1" applyBorder="1" applyAlignment="1" applyProtection="1">
      <alignment horizontal="center" vertical="center"/>
      <protection hidden="1"/>
    </xf>
    <xf numFmtId="165" fontId="2" fillId="2" borderId="32" xfId="1" applyNumberFormat="1" applyFont="1" applyFill="1" applyBorder="1" applyAlignment="1" applyProtection="1">
      <alignment horizontal="center"/>
      <protection hidden="1"/>
    </xf>
    <xf numFmtId="0" fontId="4" fillId="0" borderId="1" xfId="1" applyFont="1" applyFill="1" applyBorder="1" applyAlignment="1" applyProtection="1">
      <alignment horizontal="center" vertical="top" wrapText="1"/>
      <protection hidden="1"/>
    </xf>
    <xf numFmtId="0" fontId="2" fillId="0" borderId="1" xfId="1" applyFont="1" applyFill="1" applyBorder="1" applyAlignment="1" applyProtection="1">
      <alignment wrapText="1"/>
      <protection hidden="1"/>
    </xf>
    <xf numFmtId="0" fontId="8" fillId="0" borderId="0" xfId="1" applyFont="1" applyFill="1" applyAlignment="1" applyProtection="1">
      <alignment horizontal="center"/>
      <protection hidden="1"/>
    </xf>
    <xf numFmtId="0" fontId="9" fillId="0" borderId="0" xfId="1" applyFont="1" applyFill="1" applyProtection="1">
      <protection hidden="1"/>
    </xf>
    <xf numFmtId="0" fontId="2" fillId="0" borderId="1" xfId="1" applyFont="1" applyFill="1" applyBorder="1" applyAlignment="1" applyProtection="1">
      <alignment vertical="center" wrapText="1"/>
      <protection hidden="1"/>
    </xf>
    <xf numFmtId="0" fontId="4" fillId="0" borderId="1" xfId="1" applyFont="1" applyFill="1" applyBorder="1" applyAlignment="1" applyProtection="1">
      <alignment horizontal="center" vertical="center"/>
      <protection hidden="1"/>
    </xf>
    <xf numFmtId="0" fontId="2" fillId="0" borderId="1" xfId="1" applyFont="1" applyFill="1" applyBorder="1" applyAlignment="1" applyProtection="1">
      <alignment horizontal="center" wrapText="1"/>
      <protection hidden="1"/>
    </xf>
    <xf numFmtId="0" fontId="2" fillId="0" borderId="1" xfId="1" applyFont="1" applyFill="1" applyBorder="1" applyAlignment="1" applyProtection="1">
      <alignment horizontal="left" vertical="center" wrapText="1"/>
      <protection hidden="1"/>
    </xf>
    <xf numFmtId="0" fontId="11" fillId="0" borderId="1" xfId="1" applyFont="1" applyFill="1" applyBorder="1" applyAlignment="1" applyProtection="1">
      <alignment horizontal="center" vertical="center" wrapText="1"/>
      <protection hidden="1"/>
    </xf>
    <xf numFmtId="0" fontId="4" fillId="6" borderId="1" xfId="1" applyFont="1" applyFill="1" applyBorder="1" applyAlignment="1" applyProtection="1">
      <alignment horizontal="left" vertical="center" wrapText="1"/>
      <protection hidden="1"/>
    </xf>
    <xf numFmtId="0" fontId="12" fillId="0" borderId="1" xfId="1" applyFont="1" applyFill="1" applyBorder="1" applyAlignment="1" applyProtection="1">
      <alignment horizontal="center" vertical="center"/>
      <protection hidden="1"/>
    </xf>
    <xf numFmtId="0" fontId="4" fillId="0" borderId="31" xfId="1" applyFont="1" applyFill="1" applyBorder="1" applyAlignment="1" applyProtection="1">
      <alignment horizontal="center" vertical="center"/>
      <protection hidden="1"/>
    </xf>
    <xf numFmtId="0" fontId="11" fillId="0" borderId="19" xfId="1" applyFont="1" applyFill="1" applyBorder="1" applyAlignment="1" applyProtection="1">
      <alignment horizontal="left" vertical="top" wrapText="1"/>
      <protection hidden="1"/>
    </xf>
    <xf numFmtId="0" fontId="11" fillId="0" borderId="19" xfId="1" applyFont="1" applyFill="1" applyBorder="1" applyAlignment="1" applyProtection="1">
      <alignment horizontal="center" vertical="top" wrapText="1"/>
      <protection hidden="1"/>
    </xf>
    <xf numFmtId="0" fontId="8" fillId="11" borderId="0" xfId="1" applyFont="1" applyFill="1" applyAlignment="1" applyProtection="1">
      <alignment horizontal="center"/>
      <protection hidden="1"/>
    </xf>
    <xf numFmtId="0" fontId="4" fillId="2" borderId="1" xfId="1" applyFont="1" applyFill="1" applyBorder="1" applyAlignment="1" applyProtection="1">
      <alignment horizontal="center" vertical="center"/>
      <protection hidden="1"/>
    </xf>
    <xf numFmtId="0" fontId="3" fillId="0" borderId="1" xfId="1" applyFont="1" applyFill="1" applyBorder="1" applyAlignment="1" applyProtection="1">
      <alignment horizontal="left" vertical="center" wrapText="1"/>
      <protection hidden="1"/>
    </xf>
    <xf numFmtId="0" fontId="11" fillId="0" borderId="1" xfId="1" applyFont="1" applyFill="1" applyBorder="1" applyAlignment="1" applyProtection="1">
      <alignment horizontal="left" vertical="center" wrapText="1"/>
      <protection hidden="1"/>
    </xf>
    <xf numFmtId="0" fontId="2" fillId="0" borderId="1" xfId="1" applyFont="1" applyFill="1" applyBorder="1" applyAlignment="1" applyProtection="1">
      <alignment horizontal="center" vertical="center" wrapText="1"/>
      <protection hidden="1"/>
    </xf>
    <xf numFmtId="0" fontId="4" fillId="6" borderId="1" xfId="1" applyFont="1" applyFill="1" applyBorder="1" applyAlignment="1" applyProtection="1">
      <alignment vertical="top" wrapText="1"/>
      <protection hidden="1"/>
    </xf>
    <xf numFmtId="0" fontId="4" fillId="0" borderId="1" xfId="1" applyFont="1" applyBorder="1" applyAlignment="1" applyProtection="1">
      <alignment horizontal="center" vertical="center"/>
      <protection hidden="1"/>
    </xf>
    <xf numFmtId="0" fontId="4" fillId="10" borderId="1" xfId="1" applyFont="1" applyFill="1" applyBorder="1" applyAlignment="1" applyProtection="1">
      <alignment horizontal="center" vertical="center"/>
      <protection hidden="1"/>
    </xf>
    <xf numFmtId="0" fontId="4" fillId="0" borderId="31" xfId="1" applyFont="1" applyBorder="1" applyAlignment="1" applyProtection="1">
      <alignment horizontal="center" vertical="center"/>
      <protection hidden="1"/>
    </xf>
    <xf numFmtId="0" fontId="4" fillId="6" borderId="1" xfId="1" applyFont="1" applyFill="1" applyBorder="1" applyAlignment="1" applyProtection="1">
      <alignment vertical="center" wrapText="1"/>
      <protection hidden="1"/>
    </xf>
    <xf numFmtId="0" fontId="4" fillId="0" borderId="1" xfId="1" applyFont="1" applyBorder="1" applyAlignment="1" applyProtection="1">
      <alignment horizontal="center" vertical="top"/>
      <protection hidden="1"/>
    </xf>
    <xf numFmtId="0" fontId="2" fillId="0" borderId="1" xfId="1" applyFont="1" applyFill="1" applyBorder="1" applyAlignment="1" applyProtection="1">
      <alignment vertical="top" wrapText="1"/>
      <protection hidden="1"/>
    </xf>
    <xf numFmtId="0" fontId="11" fillId="0" borderId="1" xfId="1" applyFont="1" applyFill="1" applyBorder="1" applyAlignment="1" applyProtection="1">
      <alignment vertical="top" wrapText="1"/>
      <protection hidden="1"/>
    </xf>
    <xf numFmtId="0" fontId="11" fillId="0" borderId="1" xfId="1" applyFont="1" applyFill="1" applyBorder="1" applyAlignment="1" applyProtection="1">
      <alignment vertical="center" wrapText="1"/>
      <protection hidden="1"/>
    </xf>
    <xf numFmtId="0" fontId="4" fillId="0" borderId="1" xfId="1" applyFont="1" applyBorder="1" applyAlignment="1" applyProtection="1">
      <alignment horizontal="center"/>
      <protection hidden="1"/>
    </xf>
    <xf numFmtId="165" fontId="2" fillId="0" borderId="1" xfId="1" applyNumberFormat="1" applyFont="1" applyBorder="1" applyProtection="1">
      <protection hidden="1"/>
    </xf>
    <xf numFmtId="0" fontId="4" fillId="0" borderId="31" xfId="1" applyFont="1" applyBorder="1" applyAlignment="1" applyProtection="1">
      <alignment horizontal="center"/>
      <protection hidden="1"/>
    </xf>
    <xf numFmtId="0" fontId="11" fillId="0" borderId="19" xfId="1" applyFont="1" applyFill="1" applyBorder="1" applyAlignment="1" applyProtection="1">
      <alignment vertical="center" wrapText="1"/>
      <protection hidden="1"/>
    </xf>
    <xf numFmtId="0" fontId="11" fillId="0" borderId="19" xfId="1" applyFont="1" applyFill="1" applyBorder="1" applyAlignment="1" applyProtection="1">
      <alignment horizontal="center" vertical="center" wrapText="1"/>
      <protection hidden="1"/>
    </xf>
    <xf numFmtId="0" fontId="2" fillId="0" borderId="32" xfId="1" applyFont="1" applyBorder="1" applyProtection="1">
      <protection hidden="1"/>
    </xf>
    <xf numFmtId="0" fontId="3" fillId="0" borderId="1" xfId="1" applyFont="1" applyFill="1" applyBorder="1" applyAlignment="1" applyProtection="1">
      <alignment horizontal="center" vertical="center" wrapText="1"/>
      <protection hidden="1"/>
    </xf>
    <xf numFmtId="0" fontId="5" fillId="0" borderId="0" xfId="1" applyFont="1" applyAlignment="1" applyProtection="1">
      <alignment horizontal="center"/>
      <protection hidden="1"/>
    </xf>
    <xf numFmtId="0" fontId="2" fillId="0" borderId="0" xfId="1" applyNumberFormat="1" applyFont="1" applyAlignment="1" applyProtection="1">
      <alignment horizontal="center" vertical="center"/>
      <protection hidden="1"/>
    </xf>
    <xf numFmtId="0" fontId="2" fillId="0" borderId="0" xfId="1" applyFont="1" applyAlignment="1" applyProtection="1">
      <alignment horizontal="center"/>
      <protection hidden="1"/>
    </xf>
    <xf numFmtId="164" fontId="2" fillId="0" borderId="0" xfId="1" applyNumberFormat="1" applyFont="1" applyAlignment="1" applyProtection="1">
      <alignment horizontal="center"/>
      <protection hidden="1"/>
    </xf>
    <xf numFmtId="0" fontId="9" fillId="0" borderId="0" xfId="1" applyFont="1" applyProtection="1">
      <protection locked="0" hidden="1"/>
    </xf>
    <xf numFmtId="0" fontId="3" fillId="0" borderId="1" xfId="1" applyFont="1" applyBorder="1" applyAlignment="1" applyProtection="1">
      <alignment horizontal="center" vertical="top" wrapText="1"/>
      <protection locked="0" hidden="1"/>
    </xf>
    <xf numFmtId="0" fontId="11" fillId="0" borderId="1" xfId="1" applyFont="1" applyBorder="1" applyAlignment="1" applyProtection="1">
      <alignment horizontal="center" vertical="top" wrapText="1"/>
      <protection locked="0" hidden="1"/>
    </xf>
    <xf numFmtId="0" fontId="2" fillId="0" borderId="1" xfId="1" applyFont="1" applyBorder="1" applyAlignment="1" applyProtection="1">
      <alignment horizontal="center" vertical="top" wrapText="1"/>
      <protection locked="0" hidden="1"/>
    </xf>
    <xf numFmtId="0" fontId="2" fillId="0" borderId="1" xfId="1" applyFont="1" applyBorder="1" applyAlignment="1" applyProtection="1">
      <alignment horizontal="center" wrapText="1"/>
      <protection locked="0" hidden="1"/>
    </xf>
    <xf numFmtId="0" fontId="2" fillId="0" borderId="1" xfId="1" applyFont="1" applyBorder="1" applyAlignment="1" applyProtection="1">
      <alignment horizontal="center" vertical="center" wrapText="1"/>
      <protection locked="0" hidden="1"/>
    </xf>
    <xf numFmtId="0" fontId="11" fillId="0" borderId="1" xfId="1" applyFont="1" applyBorder="1" applyAlignment="1" applyProtection="1">
      <alignment horizontal="center" vertical="center" wrapText="1"/>
      <protection locked="0" hidden="1"/>
    </xf>
    <xf numFmtId="0" fontId="3" fillId="0" borderId="1" xfId="1" applyFont="1" applyBorder="1" applyAlignment="1" applyProtection="1">
      <alignment horizontal="center" vertical="center" wrapText="1"/>
      <protection locked="0" hidden="1"/>
    </xf>
    <xf numFmtId="0" fontId="10" fillId="0" borderId="0" xfId="1" applyFont="1" applyAlignment="1" applyProtection="1">
      <alignment vertical="center"/>
      <protection hidden="1"/>
    </xf>
    <xf numFmtId="0" fontId="13" fillId="0" borderId="0" xfId="1" applyFont="1" applyAlignment="1" applyProtection="1">
      <alignment vertical="center" wrapText="1"/>
      <protection hidden="1"/>
    </xf>
    <xf numFmtId="0" fontId="4" fillId="9" borderId="19" xfId="1" applyFont="1" applyFill="1" applyBorder="1" applyAlignment="1" applyProtection="1">
      <protection hidden="1"/>
    </xf>
    <xf numFmtId="0" fontId="4" fillId="9" borderId="32" xfId="1" applyFont="1" applyFill="1" applyBorder="1" applyAlignment="1" applyProtection="1">
      <protection hidden="1"/>
    </xf>
    <xf numFmtId="0" fontId="4" fillId="9" borderId="19" xfId="1" applyFont="1" applyFill="1" applyBorder="1" applyAlignment="1" applyProtection="1">
      <alignment vertical="center"/>
      <protection hidden="1"/>
    </xf>
    <xf numFmtId="0" fontId="4" fillId="9" borderId="32" xfId="1" applyFont="1" applyFill="1" applyBorder="1" applyAlignment="1" applyProtection="1">
      <alignment vertical="center"/>
      <protection hidden="1"/>
    </xf>
    <xf numFmtId="0" fontId="4" fillId="9" borderId="31" xfId="1" applyFont="1" applyFill="1" applyBorder="1" applyAlignment="1" applyProtection="1">
      <protection hidden="1"/>
    </xf>
    <xf numFmtId="0" fontId="4" fillId="9" borderId="31" xfId="1" applyFont="1" applyFill="1" applyBorder="1" applyAlignment="1" applyProtection="1">
      <alignment vertical="center"/>
      <protection hidden="1"/>
    </xf>
    <xf numFmtId="0" fontId="0" fillId="0" borderId="0" xfId="0" applyBorder="1" applyProtection="1">
      <protection locked="0"/>
    </xf>
    <xf numFmtId="0" fontId="2" fillId="0" borderId="30"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0" fillId="0" borderId="11" xfId="0" applyBorder="1" applyProtection="1">
      <protection locked="0"/>
    </xf>
    <xf numFmtId="0" fontId="7" fillId="2" borderId="4" xfId="0" applyFont="1" applyFill="1" applyBorder="1" applyAlignment="1" applyProtection="1">
      <alignment vertical="center"/>
      <protection hidden="1"/>
    </xf>
    <xf numFmtId="0" fontId="7" fillId="2" borderId="5" xfId="0" applyFont="1" applyFill="1" applyBorder="1" applyAlignment="1" applyProtection="1">
      <alignment vertical="center"/>
      <protection hidden="1"/>
    </xf>
    <xf numFmtId="0" fontId="0" fillId="0" borderId="0" xfId="0" applyProtection="1">
      <protection hidden="1"/>
    </xf>
    <xf numFmtId="0" fontId="7" fillId="2" borderId="0" xfId="0" applyFont="1" applyFill="1" applyBorder="1" applyAlignment="1" applyProtection="1">
      <alignment vertical="center"/>
      <protection hidden="1"/>
    </xf>
    <xf numFmtId="0" fontId="7" fillId="2" borderId="7" xfId="0" applyFont="1" applyFill="1" applyBorder="1" applyAlignment="1" applyProtection="1">
      <alignment vertical="center"/>
      <protection hidden="1"/>
    </xf>
    <xf numFmtId="0" fontId="0" fillId="0" borderId="1" xfId="0" applyBorder="1" applyProtection="1">
      <protection hidden="1"/>
    </xf>
    <xf numFmtId="0" fontId="7" fillId="2" borderId="0" xfId="0" applyFont="1" applyFill="1" applyBorder="1" applyAlignment="1" applyProtection="1">
      <alignment vertical="center" wrapText="1"/>
      <protection hidden="1"/>
    </xf>
    <xf numFmtId="0" fontId="1" fillId="2" borderId="0" xfId="0" applyFont="1" applyFill="1" applyBorder="1" applyAlignment="1" applyProtection="1">
      <alignment horizontal="center" vertical="center"/>
      <protection hidden="1"/>
    </xf>
    <xf numFmtId="0" fontId="4" fillId="0" borderId="2" xfId="0" applyFont="1" applyBorder="1" applyAlignment="1" applyProtection="1">
      <alignment horizontal="center"/>
      <protection hidden="1"/>
    </xf>
    <xf numFmtId="0" fontId="4" fillId="0" borderId="2" xfId="0" applyFont="1" applyFill="1" applyBorder="1" applyAlignment="1" applyProtection="1">
      <alignment horizontal="center"/>
      <protection hidden="1"/>
    </xf>
    <xf numFmtId="0" fontId="4" fillId="0" borderId="0" xfId="0" applyFont="1" applyBorder="1" applyAlignment="1" applyProtection="1">
      <alignment horizontal="center"/>
      <protection hidden="1"/>
    </xf>
    <xf numFmtId="0" fontId="2" fillId="0" borderId="0" xfId="0" applyFont="1" applyBorder="1" applyProtection="1">
      <protection hidden="1"/>
    </xf>
    <xf numFmtId="0" fontId="2" fillId="0" borderId="1" xfId="0" applyFont="1" applyBorder="1" applyAlignment="1" applyProtection="1">
      <alignment wrapText="1"/>
      <protection hidden="1"/>
    </xf>
    <xf numFmtId="164" fontId="0" fillId="0" borderId="0" xfId="0" applyNumberFormat="1" applyProtection="1">
      <protection hidden="1"/>
    </xf>
    <xf numFmtId="0" fontId="2" fillId="0" borderId="1" xfId="0" applyFont="1" applyBorder="1" applyProtection="1">
      <protection hidden="1"/>
    </xf>
    <xf numFmtId="0" fontId="2" fillId="0" borderId="0" xfId="0" applyFont="1" applyFill="1" applyBorder="1" applyProtection="1">
      <protection hidden="1"/>
    </xf>
    <xf numFmtId="0" fontId="2" fillId="0" borderId="0" xfId="0" applyFont="1" applyProtection="1">
      <protection hidden="1"/>
    </xf>
    <xf numFmtId="0" fontId="2" fillId="0" borderId="14" xfId="0" applyFont="1" applyBorder="1" applyProtection="1">
      <protection hidden="1"/>
    </xf>
    <xf numFmtId="0" fontId="2" fillId="0" borderId="2" xfId="0" applyFont="1" applyBorder="1" applyProtection="1">
      <protection hidden="1"/>
    </xf>
    <xf numFmtId="0" fontId="2" fillId="0" borderId="6" xfId="0" applyFont="1" applyBorder="1" applyProtection="1">
      <protection hidden="1"/>
    </xf>
    <xf numFmtId="2" fontId="2" fillId="0" borderId="12" xfId="0" applyNumberFormat="1" applyFont="1" applyBorder="1" applyProtection="1">
      <protection hidden="1"/>
    </xf>
    <xf numFmtId="2" fontId="2" fillId="0" borderId="11" xfId="0" applyNumberFormat="1" applyFont="1" applyBorder="1" applyProtection="1">
      <protection hidden="1"/>
    </xf>
    <xf numFmtId="0" fontId="2" fillId="0" borderId="11" xfId="0" applyFont="1" applyBorder="1" applyProtection="1">
      <protection hidden="1"/>
    </xf>
    <xf numFmtId="0" fontId="2" fillId="0" borderId="8" xfId="0" applyFont="1" applyBorder="1" applyProtection="1">
      <protection hidden="1"/>
    </xf>
    <xf numFmtId="2" fontId="2" fillId="0" borderId="13" xfId="0" applyNumberFormat="1" applyFont="1" applyBorder="1" applyProtection="1">
      <protection hidden="1"/>
    </xf>
    <xf numFmtId="0" fontId="6" fillId="7" borderId="0" xfId="0" applyFont="1" applyFill="1" applyBorder="1" applyAlignment="1" applyProtection="1">
      <alignment horizontal="center" vertical="center" wrapText="1"/>
      <protection hidden="1"/>
    </xf>
    <xf numFmtId="2" fontId="15" fillId="0" borderId="0" xfId="0" applyNumberFormat="1" applyFont="1" applyProtection="1">
      <protection hidden="1"/>
    </xf>
    <xf numFmtId="0" fontId="0" fillId="0" borderId="0" xfId="0" applyFill="1" applyBorder="1" applyProtection="1">
      <protection hidden="1"/>
    </xf>
    <xf numFmtId="0" fontId="0" fillId="0" borderId="0" xfId="0" applyBorder="1" applyProtection="1">
      <protection hidden="1"/>
    </xf>
    <xf numFmtId="0" fontId="7" fillId="2" borderId="3" xfId="0" applyFont="1" applyFill="1" applyBorder="1" applyAlignment="1" applyProtection="1">
      <alignment vertical="center"/>
      <protection hidden="1"/>
    </xf>
    <xf numFmtId="0" fontId="7" fillId="2" borderId="6" xfId="0" applyFont="1" applyFill="1" applyBorder="1" applyAlignment="1" applyProtection="1">
      <alignment vertical="center"/>
      <protection hidden="1"/>
    </xf>
    <xf numFmtId="0" fontId="4" fillId="0" borderId="27" xfId="0" applyFont="1" applyBorder="1" applyAlignment="1" applyProtection="1">
      <alignment horizontal="center"/>
      <protection hidden="1"/>
    </xf>
    <xf numFmtId="0" fontId="4" fillId="0" borderId="28" xfId="0" applyFont="1" applyBorder="1" applyAlignment="1" applyProtection="1">
      <alignment horizontal="center" vertical="center"/>
      <protection hidden="1"/>
    </xf>
    <xf numFmtId="0" fontId="4" fillId="0" borderId="29" xfId="0" applyFont="1" applyBorder="1" applyAlignment="1" applyProtection="1">
      <alignment horizontal="center"/>
      <protection hidden="1"/>
    </xf>
    <xf numFmtId="0" fontId="3" fillId="0" borderId="4" xfId="0" applyFont="1" applyBorder="1" applyProtection="1">
      <protection hidden="1"/>
    </xf>
    <xf numFmtId="0" fontId="3" fillId="0" borderId="0" xfId="0" applyFont="1" applyBorder="1" applyProtection="1">
      <protection hidden="1"/>
    </xf>
    <xf numFmtId="0" fontId="3" fillId="0" borderId="0" xfId="0" applyFont="1" applyFill="1" applyBorder="1" applyAlignment="1" applyProtection="1">
      <alignment vertical="center" wrapText="1"/>
      <protection hidden="1"/>
    </xf>
    <xf numFmtId="0" fontId="3" fillId="0" borderId="15" xfId="0" applyFont="1" applyBorder="1" applyProtection="1">
      <protection hidden="1"/>
    </xf>
    <xf numFmtId="0" fontId="3" fillId="0" borderId="17" xfId="0" applyFont="1" applyBorder="1" applyProtection="1">
      <protection hidden="1"/>
    </xf>
    <xf numFmtId="0" fontId="3" fillId="0" borderId="0" xfId="0" applyFont="1" applyFill="1" applyBorder="1" applyProtection="1">
      <protection hidden="1"/>
    </xf>
    <xf numFmtId="0" fontId="2" fillId="0" borderId="9" xfId="0" applyFont="1" applyBorder="1" applyAlignment="1" applyProtection="1">
      <alignment horizontal="left" vertical="center"/>
      <protection hidden="1"/>
    </xf>
    <xf numFmtId="0" fontId="3" fillId="0" borderId="9" xfId="0" applyFont="1" applyFill="1" applyBorder="1" applyProtection="1">
      <protection hidden="1"/>
    </xf>
    <xf numFmtId="0" fontId="3" fillId="0" borderId="17" xfId="0" applyFont="1" applyFill="1" applyBorder="1" applyProtection="1">
      <protection hidden="1"/>
    </xf>
    <xf numFmtId="0" fontId="3" fillId="0" borderId="15" xfId="0" applyFont="1" applyFill="1" applyBorder="1" applyProtection="1">
      <protection hidden="1"/>
    </xf>
    <xf numFmtId="0" fontId="3" fillId="0" borderId="9" xfId="0" applyFont="1" applyBorder="1" applyProtection="1">
      <protection hidden="1"/>
    </xf>
    <xf numFmtId="0" fontId="3" fillId="0" borderId="4" xfId="0" applyFont="1" applyBorder="1" applyAlignment="1" applyProtection="1">
      <protection hidden="1"/>
    </xf>
    <xf numFmtId="0" fontId="3" fillId="0" borderId="0" xfId="0" applyFont="1" applyBorder="1" applyAlignment="1" applyProtection="1">
      <protection hidden="1"/>
    </xf>
    <xf numFmtId="0" fontId="3" fillId="0" borderId="15" xfId="0" applyFont="1" applyBorder="1" applyAlignment="1" applyProtection="1">
      <protection hidden="1"/>
    </xf>
    <xf numFmtId="0" fontId="3" fillId="0" borderId="0" xfId="0" applyFont="1" applyFill="1" applyBorder="1" applyAlignment="1" applyProtection="1">
      <alignment wrapText="1"/>
      <protection hidden="1"/>
    </xf>
    <xf numFmtId="0" fontId="2" fillId="2" borderId="19" xfId="0" applyFont="1" applyFill="1" applyBorder="1" applyAlignment="1" applyProtection="1">
      <alignment horizontal="left" vertical="center"/>
      <protection hidden="1"/>
    </xf>
    <xf numFmtId="0" fontId="2" fillId="2" borderId="9" xfId="0" applyFont="1" applyFill="1" applyBorder="1" applyAlignment="1" applyProtection="1">
      <alignment horizontal="left" vertical="center"/>
      <protection hidden="1"/>
    </xf>
    <xf numFmtId="0" fontId="3" fillId="0" borderId="9" xfId="0" applyFont="1" applyBorder="1" applyAlignment="1" applyProtection="1">
      <alignment vertical="center"/>
      <protection hidden="1"/>
    </xf>
    <xf numFmtId="0" fontId="0" fillId="0" borderId="0" xfId="0" applyBorder="1" applyAlignment="1" applyProtection="1">
      <alignment horizontal="left" vertical="center"/>
      <protection hidden="1"/>
    </xf>
    <xf numFmtId="0" fontId="0" fillId="0" borderId="0" xfId="0" applyAlignment="1" applyProtection="1">
      <alignment horizontal="left" vertical="center"/>
      <protection hidden="1"/>
    </xf>
    <xf numFmtId="49" fontId="0" fillId="2" borderId="0" xfId="0" applyNumberFormat="1" applyFill="1" applyAlignment="1" applyProtection="1">
      <alignment horizontal="left" vertical="center" wrapText="1"/>
      <protection locked="0"/>
    </xf>
    <xf numFmtId="49" fontId="0" fillId="2" borderId="1" xfId="0" applyNumberFormat="1" applyFill="1" applyBorder="1" applyAlignment="1" applyProtection="1">
      <alignment horizontal="left" vertical="center" wrapText="1"/>
      <protection locked="0"/>
    </xf>
    <xf numFmtId="49" fontId="0" fillId="2" borderId="0" xfId="0" applyNumberFormat="1" applyFill="1" applyAlignment="1" applyProtection="1">
      <alignment horizontal="left" vertical="center" wrapText="1"/>
      <protection hidden="1"/>
    </xf>
    <xf numFmtId="0" fontId="2" fillId="9" borderId="1" xfId="0" applyFont="1" applyFill="1" applyBorder="1" applyProtection="1">
      <protection hidden="1"/>
    </xf>
    <xf numFmtId="49" fontId="0" fillId="2" borderId="1" xfId="0" applyNumberFormat="1" applyFill="1" applyBorder="1" applyAlignment="1" applyProtection="1">
      <alignment horizontal="left" vertical="center" wrapText="1"/>
      <protection hidden="1"/>
    </xf>
    <xf numFmtId="49" fontId="0" fillId="2" borderId="15" xfId="0" applyNumberFormat="1" applyFill="1" applyBorder="1" applyAlignment="1" applyProtection="1">
      <alignment vertical="center" wrapText="1"/>
      <protection hidden="1"/>
    </xf>
    <xf numFmtId="49" fontId="19" fillId="13" borderId="1" xfId="0" applyNumberFormat="1" applyFont="1" applyFill="1" applyBorder="1" applyAlignment="1" applyProtection="1">
      <alignment horizontal="left" vertical="center" wrapText="1"/>
      <protection hidden="1"/>
    </xf>
    <xf numFmtId="0" fontId="19" fillId="13" borderId="1" xfId="3" applyFont="1" applyFill="1" applyBorder="1" applyAlignment="1" applyProtection="1">
      <alignment horizontal="center" vertical="center" wrapText="1"/>
      <protection hidden="1"/>
    </xf>
    <xf numFmtId="49" fontId="18" fillId="13" borderId="1" xfId="0" applyNumberFormat="1" applyFont="1" applyFill="1" applyBorder="1" applyAlignment="1" applyProtection="1">
      <alignment horizontal="left" vertical="center" wrapText="1"/>
      <protection hidden="1"/>
    </xf>
    <xf numFmtId="49" fontId="0" fillId="2" borderId="1" xfId="0" applyNumberFormat="1" applyFill="1" applyBorder="1" applyAlignment="1" applyProtection="1">
      <alignment vertical="center" wrapText="1"/>
      <protection hidden="1"/>
    </xf>
    <xf numFmtId="49" fontId="0" fillId="0" borderId="1" xfId="0" applyNumberFormat="1" applyFill="1" applyBorder="1" applyAlignment="1" applyProtection="1">
      <alignment horizontal="left" vertical="center" wrapText="1"/>
      <protection hidden="1"/>
    </xf>
    <xf numFmtId="49" fontId="16" fillId="0" borderId="1" xfId="2" applyNumberFormat="1" applyFill="1" applyBorder="1" applyAlignment="1" applyProtection="1">
      <alignment horizontal="left" vertical="center" wrapText="1"/>
      <protection hidden="1"/>
    </xf>
    <xf numFmtId="0" fontId="0" fillId="2" borderId="1" xfId="0" applyNumberFormat="1" applyFill="1" applyBorder="1" applyAlignment="1" applyProtection="1">
      <alignment horizontal="center" vertical="center" wrapText="1"/>
      <protection hidden="1"/>
    </xf>
    <xf numFmtId="0" fontId="0" fillId="2" borderId="1" xfId="0" applyNumberFormat="1" applyFill="1" applyBorder="1" applyAlignment="1" applyProtection="1">
      <alignment horizontal="left" vertical="center" wrapText="1"/>
      <protection hidden="1"/>
    </xf>
    <xf numFmtId="49" fontId="0" fillId="2" borderId="0" xfId="0" applyNumberFormat="1" applyFill="1" applyAlignment="1" applyProtection="1">
      <alignment horizontal="left" vertical="center" wrapText="1"/>
      <protection locked="0" hidden="1"/>
    </xf>
    <xf numFmtId="2" fontId="0" fillId="0" borderId="0" xfId="0" applyNumberFormat="1" applyFill="1" applyBorder="1" applyAlignment="1">
      <alignment horizont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2" borderId="4" xfId="0" applyFont="1" applyFill="1" applyBorder="1" applyAlignment="1">
      <alignment horizontal="left" vertical="center"/>
    </xf>
    <xf numFmtId="0" fontId="2" fillId="2" borderId="15" xfId="0" applyFont="1" applyFill="1" applyBorder="1" applyAlignment="1">
      <alignment horizontal="lef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2" fillId="0" borderId="15" xfId="0" applyFont="1" applyBorder="1" applyAlignment="1">
      <alignment horizontal="left" vertical="center"/>
    </xf>
    <xf numFmtId="0" fontId="2" fillId="0" borderId="9" xfId="0" applyFont="1" applyBorder="1" applyAlignment="1">
      <alignment horizontal="left" vertical="center"/>
    </xf>
    <xf numFmtId="0" fontId="2" fillId="0" borderId="4" xfId="0" applyFont="1" applyBorder="1" applyAlignment="1">
      <alignment horizontal="left" vertical="center" wrapText="1"/>
    </xf>
    <xf numFmtId="0" fontId="2" fillId="2" borderId="17" xfId="0" applyFont="1" applyFill="1" applyBorder="1" applyAlignment="1">
      <alignment horizontal="left" vertical="center"/>
    </xf>
    <xf numFmtId="0" fontId="2" fillId="2" borderId="0" xfId="0" applyFont="1" applyFill="1" applyBorder="1" applyAlignment="1">
      <alignment horizontal="left" vertical="center"/>
    </xf>
    <xf numFmtId="0" fontId="2" fillId="6" borderId="12"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5" borderId="12"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13"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1" xfId="0" applyFont="1" applyFill="1" applyBorder="1" applyAlignment="1">
      <alignment horizontal="center" vertical="center"/>
    </xf>
    <xf numFmtId="0" fontId="2" fillId="7" borderId="12" xfId="0" applyFont="1" applyFill="1" applyBorder="1" applyAlignment="1">
      <alignment horizontal="center" vertical="center"/>
    </xf>
    <xf numFmtId="0" fontId="2" fillId="7" borderId="11" xfId="0" applyFont="1" applyFill="1" applyBorder="1" applyAlignment="1">
      <alignment horizontal="center" vertical="center"/>
    </xf>
    <xf numFmtId="0" fontId="2" fillId="7" borderId="13" xfId="0" applyFont="1" applyFill="1" applyBorder="1" applyAlignment="1">
      <alignment horizontal="center" vertical="center"/>
    </xf>
    <xf numFmtId="0" fontId="2" fillId="8" borderId="12" xfId="0" applyFont="1" applyFill="1" applyBorder="1" applyAlignment="1">
      <alignment horizontal="center" vertical="center"/>
    </xf>
    <xf numFmtId="0" fontId="2" fillId="8" borderId="11" xfId="0" applyFont="1" applyFill="1" applyBorder="1" applyAlignment="1">
      <alignment horizontal="center" vertical="center"/>
    </xf>
    <xf numFmtId="0" fontId="2" fillId="8" borderId="13" xfId="0" applyFont="1" applyFill="1" applyBorder="1" applyAlignment="1">
      <alignment horizontal="center" vertical="center"/>
    </xf>
    <xf numFmtId="0" fontId="0" fillId="0" borderId="0" xfId="0" applyFill="1" applyBorder="1" applyAlignment="1">
      <alignment horizontal="center" vertical="center"/>
    </xf>
    <xf numFmtId="0" fontId="4" fillId="0" borderId="1" xfId="0" applyFont="1" applyBorder="1" applyAlignment="1">
      <alignment horizontal="center"/>
    </xf>
    <xf numFmtId="2" fontId="2" fillId="0" borderId="12" xfId="0" applyNumberFormat="1" applyFont="1" applyBorder="1" applyAlignment="1">
      <alignment horizontal="center" vertical="center"/>
    </xf>
    <xf numFmtId="2" fontId="2" fillId="0" borderId="11" xfId="0" applyNumberFormat="1" applyFont="1" applyBorder="1" applyAlignment="1">
      <alignment horizontal="center" vertical="center"/>
    </xf>
    <xf numFmtId="2" fontId="2" fillId="0" borderId="13" xfId="0" applyNumberFormat="1" applyFont="1" applyBorder="1" applyAlignment="1">
      <alignment horizontal="center" vertical="center"/>
    </xf>
    <xf numFmtId="0" fontId="2" fillId="0" borderId="4" xfId="0" applyFont="1" applyBorder="1" applyAlignment="1">
      <alignment horizontal="left" vertical="center"/>
    </xf>
    <xf numFmtId="0" fontId="0" fillId="0" borderId="0" xfId="0" applyFill="1" applyBorder="1" applyAlignment="1">
      <alignment horizontal="left"/>
    </xf>
    <xf numFmtId="0" fontId="2" fillId="4" borderId="12"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3" xfId="0" applyFont="1" applyFill="1" applyBorder="1" applyAlignment="1">
      <alignment horizontal="center" vertical="center"/>
    </xf>
    <xf numFmtId="2" fontId="2" fillId="0" borderId="5" xfId="0" applyNumberFormat="1" applyFont="1" applyBorder="1" applyAlignment="1">
      <alignment horizontal="center" vertical="center"/>
    </xf>
    <xf numFmtId="2" fontId="2" fillId="0" borderId="7" xfId="0" applyNumberFormat="1" applyFont="1" applyBorder="1" applyAlignment="1">
      <alignment horizontal="center" vertical="center"/>
    </xf>
    <xf numFmtId="2" fontId="2" fillId="0" borderId="10" xfId="0" applyNumberFormat="1" applyFont="1" applyBorder="1" applyAlignment="1">
      <alignment horizontal="center" vertical="center"/>
    </xf>
    <xf numFmtId="0" fontId="2" fillId="0" borderId="4" xfId="0" applyFont="1" applyFill="1" applyBorder="1" applyAlignment="1">
      <alignment horizontal="left" vertical="center"/>
    </xf>
    <xf numFmtId="0" fontId="2" fillId="0" borderId="0" xfId="0" applyFont="1" applyFill="1" applyBorder="1" applyAlignment="1">
      <alignment horizontal="left" vertical="center"/>
    </xf>
    <xf numFmtId="0" fontId="2" fillId="0" borderId="15" xfId="0" applyFont="1" applyFill="1" applyBorder="1" applyAlignment="1">
      <alignment horizontal="left" vertical="center"/>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26" xfId="0" applyFont="1" applyBorder="1" applyAlignment="1">
      <alignment horizontal="left" vertical="center" wrapText="1"/>
    </xf>
    <xf numFmtId="0" fontId="2" fillId="0" borderId="8" xfId="0" applyFont="1" applyBorder="1" applyAlignment="1">
      <alignment horizontal="left" vertical="center" wrapText="1"/>
    </xf>
    <xf numFmtId="0" fontId="3" fillId="4" borderId="1" xfId="1" applyFont="1" applyFill="1" applyBorder="1" applyAlignment="1" applyProtection="1">
      <alignment horizontal="center" vertical="center" wrapText="1"/>
      <protection hidden="1"/>
    </xf>
    <xf numFmtId="164" fontId="2" fillId="0" borderId="33" xfId="1" applyNumberFormat="1" applyFont="1" applyBorder="1" applyAlignment="1" applyProtection="1">
      <alignment horizontal="center" vertical="center"/>
      <protection hidden="1"/>
    </xf>
    <xf numFmtId="164" fontId="2" fillId="0" borderId="34" xfId="1" applyNumberFormat="1" applyFont="1" applyBorder="1" applyAlignment="1" applyProtection="1">
      <alignment horizontal="center" vertical="center"/>
      <protection hidden="1"/>
    </xf>
    <xf numFmtId="164" fontId="2" fillId="0" borderId="30" xfId="1" applyNumberFormat="1" applyFont="1" applyBorder="1" applyAlignment="1" applyProtection="1">
      <alignment horizontal="center" vertical="center"/>
      <protection hidden="1"/>
    </xf>
    <xf numFmtId="0" fontId="13" fillId="0" borderId="0" xfId="1" applyFont="1" applyAlignment="1" applyProtection="1">
      <alignment horizontal="center" vertical="center" wrapText="1"/>
      <protection hidden="1"/>
    </xf>
    <xf numFmtId="0" fontId="10" fillId="0" borderId="0" xfId="1" applyFont="1" applyAlignment="1" applyProtection="1">
      <alignment horizontal="center" vertical="center"/>
      <protection hidden="1"/>
    </xf>
    <xf numFmtId="0" fontId="7" fillId="2" borderId="0" xfId="0" applyFont="1" applyFill="1" applyBorder="1" applyAlignment="1" applyProtection="1">
      <alignment horizontal="center" vertical="center" wrapText="1"/>
      <protection hidden="1"/>
    </xf>
    <xf numFmtId="0" fontId="2" fillId="5" borderId="12" xfId="0" applyFont="1" applyFill="1" applyBorder="1" applyAlignment="1" applyProtection="1">
      <alignment horizontal="center" vertical="center"/>
      <protection hidden="1"/>
    </xf>
    <xf numFmtId="0" fontId="2" fillId="5" borderId="11" xfId="0" applyFont="1" applyFill="1" applyBorder="1" applyAlignment="1" applyProtection="1">
      <alignment horizontal="center" vertical="center"/>
      <protection hidden="1"/>
    </xf>
    <xf numFmtId="0" fontId="2" fillId="5" borderId="13" xfId="0" applyFont="1" applyFill="1" applyBorder="1" applyAlignment="1" applyProtection="1">
      <alignment horizontal="center" vertical="center"/>
      <protection hidden="1"/>
    </xf>
    <xf numFmtId="2" fontId="2" fillId="0" borderId="30" xfId="0" applyNumberFormat="1" applyFont="1" applyBorder="1" applyAlignment="1" applyProtection="1">
      <alignment horizontal="center" vertical="center"/>
      <protection hidden="1"/>
    </xf>
    <xf numFmtId="2" fontId="2" fillId="0" borderId="1" xfId="0" applyNumberFormat="1" applyFont="1" applyBorder="1" applyAlignment="1" applyProtection="1">
      <alignment horizontal="center" vertical="center"/>
      <protection hidden="1"/>
    </xf>
    <xf numFmtId="0" fontId="2" fillId="0" borderId="4" xfId="0" applyFont="1" applyBorder="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2" fillId="0" borderId="15" xfId="0" applyFont="1" applyBorder="1" applyAlignment="1" applyProtection="1">
      <alignment horizontal="left" vertical="center"/>
      <protection hidden="1"/>
    </xf>
    <xf numFmtId="0" fontId="2" fillId="0" borderId="17" xfId="0" applyFont="1" applyBorder="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2" fillId="0" borderId="15" xfId="0" applyFont="1" applyBorder="1" applyAlignment="1" applyProtection="1">
      <alignment horizontal="left" vertical="center" wrapText="1"/>
      <protection hidden="1"/>
    </xf>
    <xf numFmtId="0" fontId="2" fillId="0" borderId="17" xfId="0" applyFont="1" applyBorder="1" applyAlignment="1" applyProtection="1">
      <alignment horizontal="left" vertical="center"/>
      <protection hidden="1"/>
    </xf>
    <xf numFmtId="164" fontId="2" fillId="0" borderId="30" xfId="0" applyNumberFormat="1" applyFont="1" applyBorder="1" applyAlignment="1" applyProtection="1">
      <alignment horizontal="center" vertical="center"/>
      <protection hidden="1"/>
    </xf>
    <xf numFmtId="164" fontId="2" fillId="0" borderId="1" xfId="0" applyNumberFormat="1" applyFont="1" applyBorder="1" applyAlignment="1" applyProtection="1">
      <alignment horizontal="center" vertical="center"/>
      <protection hidden="1"/>
    </xf>
    <xf numFmtId="0" fontId="2" fillId="8" borderId="12" xfId="0" applyFont="1" applyFill="1" applyBorder="1" applyAlignment="1" applyProtection="1">
      <alignment horizontal="center" vertical="center"/>
      <protection hidden="1"/>
    </xf>
    <xf numFmtId="0" fontId="2" fillId="8" borderId="11" xfId="0" applyFont="1" applyFill="1" applyBorder="1" applyAlignment="1" applyProtection="1">
      <alignment horizontal="center" vertical="center"/>
      <protection hidden="1"/>
    </xf>
    <xf numFmtId="0" fontId="2" fillId="8" borderId="13" xfId="0" applyFont="1" applyFill="1" applyBorder="1" applyAlignment="1" applyProtection="1">
      <alignment horizontal="center" vertical="center"/>
      <protection hidden="1"/>
    </xf>
    <xf numFmtId="0" fontId="2" fillId="0" borderId="4" xfId="0" applyFont="1" applyFill="1" applyBorder="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0" fontId="2" fillId="0" borderId="15" xfId="0" applyFont="1" applyFill="1" applyBorder="1" applyAlignment="1" applyProtection="1">
      <alignment horizontal="left" vertical="center"/>
      <protection hidden="1"/>
    </xf>
    <xf numFmtId="0" fontId="2" fillId="0" borderId="26" xfId="0" applyFont="1" applyBorder="1" applyAlignment="1" applyProtection="1">
      <alignment horizontal="left" vertical="center" wrapText="1"/>
      <protection hidden="1"/>
    </xf>
    <xf numFmtId="0" fontId="2" fillId="0" borderId="6" xfId="0" applyFont="1" applyBorder="1" applyAlignment="1" applyProtection="1">
      <alignment horizontal="left" vertical="center" wrapText="1"/>
      <protection hidden="1"/>
    </xf>
    <xf numFmtId="0" fontId="2" fillId="0" borderId="8" xfId="0" applyFont="1" applyBorder="1" applyAlignment="1" applyProtection="1">
      <alignment horizontal="left" vertical="center" wrapText="1"/>
      <protection hidden="1"/>
    </xf>
    <xf numFmtId="0" fontId="2" fillId="3" borderId="12" xfId="0" applyFont="1" applyFill="1" applyBorder="1" applyAlignment="1" applyProtection="1">
      <alignment horizontal="center" vertical="center"/>
      <protection hidden="1"/>
    </xf>
    <xf numFmtId="0" fontId="2" fillId="3" borderId="11" xfId="0" applyFont="1" applyFill="1" applyBorder="1" applyAlignment="1" applyProtection="1">
      <alignment horizontal="center" vertical="center"/>
      <protection hidden="1"/>
    </xf>
    <xf numFmtId="0" fontId="2" fillId="7" borderId="12" xfId="0" applyFont="1" applyFill="1" applyBorder="1" applyAlignment="1" applyProtection="1">
      <alignment horizontal="center" vertical="center"/>
      <protection hidden="1"/>
    </xf>
    <xf numFmtId="0" fontId="2" fillId="7" borderId="11" xfId="0" applyFont="1" applyFill="1" applyBorder="1" applyAlignment="1" applyProtection="1">
      <alignment horizontal="center" vertical="center"/>
      <protection hidden="1"/>
    </xf>
    <xf numFmtId="0" fontId="2" fillId="7" borderId="13" xfId="0" applyFont="1" applyFill="1" applyBorder="1" applyAlignment="1" applyProtection="1">
      <alignment horizontal="center" vertical="center"/>
      <protection hidden="1"/>
    </xf>
    <xf numFmtId="0" fontId="2" fillId="0" borderId="4" xfId="0" applyFont="1" applyBorder="1" applyAlignment="1" applyProtection="1">
      <alignment horizontal="left" vertical="center" wrapText="1"/>
      <protection hidden="1"/>
    </xf>
    <xf numFmtId="0" fontId="3" fillId="0" borderId="17" xfId="0" applyFont="1" applyFill="1" applyBorder="1" applyAlignment="1" applyProtection="1">
      <alignment horizontal="left" vertical="center" wrapText="1"/>
      <protection hidden="1"/>
    </xf>
    <xf numFmtId="0" fontId="3" fillId="0" borderId="0" xfId="0" applyFont="1" applyFill="1" applyBorder="1" applyAlignment="1" applyProtection="1">
      <alignment horizontal="left" vertical="center" wrapText="1"/>
      <protection hidden="1"/>
    </xf>
    <xf numFmtId="0" fontId="3" fillId="0" borderId="15" xfId="0" applyFont="1" applyFill="1" applyBorder="1" applyAlignment="1" applyProtection="1">
      <alignment horizontal="left" vertical="center" wrapText="1"/>
      <protection hidden="1"/>
    </xf>
    <xf numFmtId="0" fontId="2" fillId="0" borderId="9" xfId="0" applyFont="1" applyBorder="1" applyAlignment="1" applyProtection="1">
      <alignment horizontal="left" vertical="center"/>
      <protection hidden="1"/>
    </xf>
    <xf numFmtId="0" fontId="2" fillId="4" borderId="12" xfId="0" applyFont="1" applyFill="1" applyBorder="1" applyAlignment="1" applyProtection="1">
      <alignment horizontal="center" vertical="center"/>
      <protection hidden="1"/>
    </xf>
    <xf numFmtId="0" fontId="2" fillId="4" borderId="11" xfId="0" applyFont="1" applyFill="1" applyBorder="1" applyAlignment="1" applyProtection="1">
      <alignment horizontal="center" vertical="center"/>
      <protection hidden="1"/>
    </xf>
    <xf numFmtId="0" fontId="2" fillId="4" borderId="13" xfId="0" applyFont="1" applyFill="1" applyBorder="1" applyAlignment="1" applyProtection="1">
      <alignment horizontal="center" vertical="center"/>
      <protection hidden="1"/>
    </xf>
    <xf numFmtId="0" fontId="2" fillId="2" borderId="17" xfId="0" applyFont="1" applyFill="1" applyBorder="1" applyAlignment="1" applyProtection="1">
      <alignment horizontal="left" vertical="center"/>
      <protection hidden="1"/>
    </xf>
    <xf numFmtId="0" fontId="2" fillId="2" borderId="15" xfId="0" applyFont="1" applyFill="1" applyBorder="1" applyAlignment="1" applyProtection="1">
      <alignment horizontal="left" vertical="center"/>
      <protection hidden="1"/>
    </xf>
    <xf numFmtId="0" fontId="2" fillId="0" borderId="0" xfId="0" applyFont="1" applyFill="1" applyBorder="1" applyAlignment="1" applyProtection="1">
      <alignment horizontal="left" vertical="center" wrapText="1"/>
      <protection hidden="1"/>
    </xf>
    <xf numFmtId="0" fontId="2" fillId="0" borderId="9" xfId="0" applyFont="1" applyFill="1" applyBorder="1" applyAlignment="1" applyProtection="1">
      <alignment horizontal="left" vertical="center" wrapText="1"/>
      <protection hidden="1"/>
    </xf>
    <xf numFmtId="0" fontId="2" fillId="6" borderId="12" xfId="0" applyFont="1" applyFill="1" applyBorder="1" applyAlignment="1" applyProtection="1">
      <alignment horizontal="center" vertical="center" wrapText="1"/>
      <protection hidden="1"/>
    </xf>
    <xf numFmtId="0" fontId="2" fillId="6" borderId="11" xfId="0" applyFont="1" applyFill="1" applyBorder="1" applyAlignment="1" applyProtection="1">
      <alignment horizontal="center" vertical="center" wrapText="1"/>
      <protection hidden="1"/>
    </xf>
    <xf numFmtId="0" fontId="2" fillId="6" borderId="13" xfId="0" applyFont="1" applyFill="1" applyBorder="1" applyAlignment="1" applyProtection="1">
      <alignment horizontal="center" vertical="center" wrapText="1"/>
      <protection hidden="1"/>
    </xf>
    <xf numFmtId="0" fontId="2" fillId="2" borderId="4" xfId="0" applyFont="1" applyFill="1" applyBorder="1" applyAlignment="1" applyProtection="1">
      <alignment horizontal="left" vertical="center"/>
      <protection hidden="1"/>
    </xf>
    <xf numFmtId="0" fontId="2" fillId="2" borderId="0" xfId="0" applyFont="1" applyFill="1" applyBorder="1" applyAlignment="1" applyProtection="1">
      <alignment horizontal="left" vertical="center"/>
      <protection hidden="1"/>
    </xf>
    <xf numFmtId="0" fontId="0" fillId="0" borderId="0" xfId="0" applyFill="1" applyBorder="1" applyAlignment="1" applyProtection="1">
      <alignment horizontal="center" vertical="center"/>
      <protection hidden="1"/>
    </xf>
    <xf numFmtId="0" fontId="0" fillId="0" borderId="0" xfId="0" applyFill="1" applyBorder="1" applyAlignment="1" applyProtection="1">
      <alignment horizontal="left"/>
      <protection hidden="1"/>
    </xf>
    <xf numFmtId="2" fontId="0" fillId="0" borderId="0" xfId="0" applyNumberFormat="1" applyFill="1" applyBorder="1" applyAlignment="1" applyProtection="1">
      <alignment horizontal="center"/>
      <protection hidden="1"/>
    </xf>
    <xf numFmtId="0" fontId="13" fillId="0" borderId="15" xfId="1" applyFont="1" applyBorder="1" applyAlignment="1" applyProtection="1">
      <alignment horizontal="center" vertical="top" wrapText="1"/>
      <protection hidden="1"/>
    </xf>
    <xf numFmtId="0" fontId="0" fillId="2" borderId="33" xfId="0" applyNumberFormat="1" applyFill="1" applyBorder="1" applyAlignment="1" applyProtection="1">
      <alignment horizontal="center" vertical="center" wrapText="1"/>
      <protection hidden="1"/>
    </xf>
    <xf numFmtId="0" fontId="0" fillId="2" borderId="34" xfId="0" applyNumberFormat="1" applyFill="1" applyBorder="1" applyAlignment="1" applyProtection="1">
      <alignment horizontal="center" vertical="center" wrapText="1"/>
      <protection hidden="1"/>
    </xf>
    <xf numFmtId="0" fontId="0" fillId="2" borderId="30" xfId="0" applyNumberFormat="1" applyFill="1" applyBorder="1" applyAlignment="1" applyProtection="1">
      <alignment horizontal="center" vertical="center" wrapText="1"/>
      <protection hidden="1"/>
    </xf>
    <xf numFmtId="49" fontId="0" fillId="2" borderId="33" xfId="0" applyNumberFormat="1" applyFill="1" applyBorder="1" applyAlignment="1" applyProtection="1">
      <alignment horizontal="center" vertical="center" wrapText="1"/>
      <protection hidden="1"/>
    </xf>
    <xf numFmtId="49" fontId="0" fillId="2" borderId="34" xfId="0" applyNumberFormat="1" applyFill="1" applyBorder="1" applyAlignment="1" applyProtection="1">
      <alignment horizontal="center" vertical="center" wrapText="1"/>
      <protection hidden="1"/>
    </xf>
    <xf numFmtId="49" fontId="0" fillId="2" borderId="30" xfId="0" applyNumberFormat="1" applyFill="1" applyBorder="1" applyAlignment="1" applyProtection="1">
      <alignment horizontal="center" vertical="center" wrapText="1"/>
      <protection hidden="1"/>
    </xf>
    <xf numFmtId="0" fontId="0" fillId="0" borderId="33" xfId="0" applyNumberFormat="1" applyFill="1" applyBorder="1" applyAlignment="1" applyProtection="1">
      <alignment horizontal="center" vertical="center" wrapText="1"/>
      <protection hidden="1"/>
    </xf>
    <xf numFmtId="0" fontId="0" fillId="0" borderId="30" xfId="0" applyNumberFormat="1" applyFill="1" applyBorder="1" applyAlignment="1" applyProtection="1">
      <alignment horizontal="center" vertical="center" wrapText="1"/>
      <protection hidden="1"/>
    </xf>
  </cellXfs>
  <cellStyles count="4">
    <cellStyle name="Hipervínculo" xfId="2" builtinId="8"/>
    <cellStyle name="KPT04_Main" xfId="3" xr:uid="{0ADBF05B-868F-43F2-8AF0-F05F7A6DF08F}"/>
    <cellStyle name="Normal" xfId="0" builtinId="0"/>
    <cellStyle name="Normal 3" xfId="1" xr:uid="{E6756C1E-C7EF-490D-B516-253863AF09CF}"/>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GB"/>
              <a:t>Resultado medición percepciones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lotArea>
      <c:layout>
        <c:manualLayout>
          <c:layoutTarget val="inner"/>
          <c:xMode val="edge"/>
          <c:yMode val="edge"/>
          <c:x val="0.25549280587636869"/>
          <c:y val="0.14875038619764858"/>
          <c:w val="0.53795376647543991"/>
          <c:h val="0.78745450559650065"/>
        </c:manualLayout>
      </c:layout>
      <c:radarChart>
        <c:radarStyle val="marker"/>
        <c:varyColors val="0"/>
        <c:ser>
          <c:idx val="0"/>
          <c:order val="0"/>
          <c:spPr>
            <a:ln w="15875" cap="rnd">
              <a:solidFill>
                <a:schemeClr val="accent1"/>
              </a:solidFill>
              <a:round/>
            </a:ln>
            <a:effectLst/>
          </c:spPr>
          <c:marker>
            <c:symbol val="none"/>
          </c:marker>
          <c:dLbls>
            <c:dLbl>
              <c:idx val="0"/>
              <c:layout>
                <c:manualLayout>
                  <c:x val="6.7561184999317778E-2"/>
                  <c:y val="-0.1014526906931135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DDC-4BFF-AA59-DFD2811B1825}"/>
                </c:ext>
              </c:extLst>
            </c:dLbl>
            <c:dLbl>
              <c:idx val="1"/>
              <c:layout>
                <c:manualLayout>
                  <c:x val="0.12781845810681741"/>
                  <c:y val="-2.02905381386227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DDC-4BFF-AA59-DFD2811B1825}"/>
                </c:ext>
              </c:extLst>
            </c:dLbl>
            <c:dLbl>
              <c:idx val="2"/>
              <c:layout>
                <c:manualLayout>
                  <c:x val="0.10955867837727207"/>
                  <c:y val="8.11621525544907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DDC-4BFF-AA59-DFD2811B1825}"/>
                </c:ext>
              </c:extLst>
            </c:dLbl>
            <c:dLbl>
              <c:idx val="3"/>
              <c:layout>
                <c:manualLayout>
                  <c:x val="7.1213140945226849E-2"/>
                  <c:y val="0.1369611324357033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DDC-4BFF-AA59-DFD2811B1825}"/>
                </c:ext>
              </c:extLst>
            </c:dLbl>
            <c:dLbl>
              <c:idx val="4"/>
              <c:layout>
                <c:manualLayout>
                  <c:x val="-1.8259779729545345E-3"/>
                  <c:y val="5.57989798812124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DDC-4BFF-AA59-DFD2811B1825}"/>
                </c:ext>
              </c:extLst>
            </c:dLbl>
            <c:dLbl>
              <c:idx val="5"/>
              <c:layout>
                <c:manualLayout>
                  <c:x val="-0.17894584134954442"/>
                  <c:y val="-5.83352971485403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DDC-4BFF-AA59-DFD2811B182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Percepción_IDOM!$J$13:$J$18</c:f>
              <c:strCache>
                <c:ptCount val="6"/>
                <c:pt idx="0">
                  <c:v>Ciudadanía</c:v>
                </c:pt>
                <c:pt idx="1">
                  <c:v>Calidad de Vida</c:v>
                </c:pt>
                <c:pt idx="2">
                  <c:v>Gobernanza</c:v>
                </c:pt>
                <c:pt idx="3">
                  <c:v>Hábitat</c:v>
                </c:pt>
                <c:pt idx="4">
                  <c:v>Medio Ambiente</c:v>
                </c:pt>
                <c:pt idx="5">
                  <c:v>Desarrollo económico</c:v>
                </c:pt>
              </c:strCache>
            </c:strRef>
          </c:cat>
          <c:val>
            <c:numRef>
              <c:f>Percepción_IDOM!$K$13:$K$18</c:f>
              <c:numCache>
                <c:formatCode>0.00</c:formatCode>
                <c:ptCount val="6"/>
                <c:pt idx="0">
                  <c:v>2.9285714285714284</c:v>
                </c:pt>
                <c:pt idx="1">
                  <c:v>2.8181818181818183</c:v>
                </c:pt>
                <c:pt idx="2">
                  <c:v>2.9090909090909092</c:v>
                </c:pt>
                <c:pt idx="3" formatCode="General">
                  <c:v>2.54</c:v>
                </c:pt>
                <c:pt idx="4">
                  <c:v>3.6923076923076925</c:v>
                </c:pt>
                <c:pt idx="5">
                  <c:v>1.6363636363636365</c:v>
                </c:pt>
              </c:numCache>
            </c:numRef>
          </c:val>
          <c:extLst>
            <c:ext xmlns:c16="http://schemas.microsoft.com/office/drawing/2014/chart" uri="{C3380CC4-5D6E-409C-BE32-E72D297353CC}">
              <c16:uniqueId val="{00000000-DDDC-4BFF-AA59-DFD2811B1825}"/>
            </c:ext>
          </c:extLst>
        </c:ser>
        <c:dLbls>
          <c:showLegendKey val="0"/>
          <c:showVal val="1"/>
          <c:showCatName val="0"/>
          <c:showSerName val="0"/>
          <c:showPercent val="0"/>
          <c:showBubbleSize val="0"/>
        </c:dLbls>
        <c:axId val="488559872"/>
        <c:axId val="488557576"/>
      </c:radarChart>
      <c:catAx>
        <c:axId val="488559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50000"/>
                    <a:lumOff val="50000"/>
                  </a:schemeClr>
                </a:solidFill>
                <a:latin typeface="+mn-lt"/>
                <a:ea typeface="+mn-ea"/>
                <a:cs typeface="+mn-cs"/>
              </a:defRPr>
            </a:pPr>
            <a:endParaRPr lang="es-CO"/>
          </a:p>
        </c:txPr>
        <c:crossAx val="488557576"/>
        <c:crosses val="autoZero"/>
        <c:auto val="1"/>
        <c:lblAlgn val="ctr"/>
        <c:lblOffset val="100"/>
        <c:noMultiLvlLbl val="0"/>
      </c:catAx>
      <c:valAx>
        <c:axId val="488557576"/>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4885598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ÍNDICE</a:t>
            </a:r>
            <a:r>
              <a:rPr lang="es-CO" baseline="0"/>
              <a:t> DE MEDICIÓN DE PERCEPCIÓN POR DIMENDIMENSIÓN</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radarChart>
        <c:radarStyle val="marker"/>
        <c:varyColors val="0"/>
        <c:ser>
          <c:idx val="0"/>
          <c:order val="0"/>
          <c:spPr>
            <a:ln w="28575" cap="rnd">
              <a:solidFill>
                <a:schemeClr val="accent1"/>
              </a:solidFill>
              <a:round/>
            </a:ln>
            <a:effectLst/>
          </c:spPr>
          <c:marker>
            <c:symbol val="none"/>
          </c:marker>
          <c:cat>
            <c:strRef>
              <c:f>'Medición de Percepción'!$K$16:$K$21</c:f>
              <c:strCache>
                <c:ptCount val="6"/>
                <c:pt idx="0">
                  <c:v>Ciudadanía</c:v>
                </c:pt>
                <c:pt idx="1">
                  <c:v>Calidad de Vida</c:v>
                </c:pt>
                <c:pt idx="2">
                  <c:v>Gobernanza</c:v>
                </c:pt>
                <c:pt idx="3">
                  <c:v>Hábitat</c:v>
                </c:pt>
                <c:pt idx="4">
                  <c:v>Medio Ambiente</c:v>
                </c:pt>
                <c:pt idx="5">
                  <c:v>Desarrollo económico</c:v>
                </c:pt>
              </c:strCache>
            </c:strRef>
          </c:cat>
          <c:val>
            <c:numRef>
              <c:f>'Medición de Percepción'!$L$16:$L$21</c:f>
              <c:numCache>
                <c:formatCode>0.00</c:formatCode>
                <c:ptCount val="6"/>
                <c:pt idx="0">
                  <c:v>4.1538461538461542</c:v>
                </c:pt>
                <c:pt idx="1">
                  <c:v>3.8181818181818183</c:v>
                </c:pt>
                <c:pt idx="2">
                  <c:v>3.5</c:v>
                </c:pt>
                <c:pt idx="3" formatCode="General">
                  <c:v>2.54</c:v>
                </c:pt>
                <c:pt idx="4">
                  <c:v>3.1333333333333333</c:v>
                </c:pt>
                <c:pt idx="5">
                  <c:v>3.75</c:v>
                </c:pt>
              </c:numCache>
            </c:numRef>
          </c:val>
          <c:extLst>
            <c:ext xmlns:c16="http://schemas.microsoft.com/office/drawing/2014/chart" uri="{C3380CC4-5D6E-409C-BE32-E72D297353CC}">
              <c16:uniqueId val="{00000000-7868-4BD0-A720-F5DA506A1EC2}"/>
            </c:ext>
          </c:extLst>
        </c:ser>
        <c:dLbls>
          <c:showLegendKey val="0"/>
          <c:showVal val="0"/>
          <c:showCatName val="0"/>
          <c:showSerName val="0"/>
          <c:showPercent val="0"/>
          <c:showBubbleSize val="0"/>
        </c:dLbls>
        <c:axId val="1282973327"/>
        <c:axId val="1277458751"/>
      </c:radarChart>
      <c:catAx>
        <c:axId val="1282973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s-CO"/>
          </a:p>
        </c:txPr>
        <c:crossAx val="1277458751"/>
        <c:crosses val="autoZero"/>
        <c:auto val="1"/>
        <c:lblAlgn val="ctr"/>
        <c:lblOffset val="100"/>
        <c:noMultiLvlLbl val="0"/>
      </c:catAx>
      <c:valAx>
        <c:axId val="127745875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829733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ÍNDICE</a:t>
            </a:r>
            <a:r>
              <a:rPr lang="es-CO" baseline="0"/>
              <a:t> DE MEDICIÓN DE RESULTADOS POR DIMENDIMENSIÓN</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radarChart>
        <c:radarStyle val="marker"/>
        <c:varyColors val="0"/>
        <c:ser>
          <c:idx val="0"/>
          <c:order val="0"/>
          <c:spPr>
            <a:ln w="28575" cap="rnd">
              <a:solidFill>
                <a:schemeClr val="accent1"/>
              </a:solidFill>
              <a:round/>
            </a:ln>
            <a:effectLst/>
          </c:spPr>
          <c:marker>
            <c:symbol val="none"/>
          </c:marker>
          <c:cat>
            <c:strRef>
              <c:f>'Medición de Percepción'!$K$16:$K$21</c:f>
              <c:strCache>
                <c:ptCount val="6"/>
                <c:pt idx="0">
                  <c:v>Ciudadanía</c:v>
                </c:pt>
                <c:pt idx="1">
                  <c:v>Calidad de Vida</c:v>
                </c:pt>
                <c:pt idx="2">
                  <c:v>Gobernanza</c:v>
                </c:pt>
                <c:pt idx="3">
                  <c:v>Hábitat</c:v>
                </c:pt>
                <c:pt idx="4">
                  <c:v>Medio Ambiente</c:v>
                </c:pt>
                <c:pt idx="5">
                  <c:v>Desarrollo económico</c:v>
                </c:pt>
              </c:strCache>
            </c:strRef>
          </c:cat>
          <c:val>
            <c:numRef>
              <c:f>'Medición de Percepción'!$L$16:$L$21</c:f>
              <c:numCache>
                <c:formatCode>0.00</c:formatCode>
                <c:ptCount val="6"/>
                <c:pt idx="0">
                  <c:v>4.1538461538461542</c:v>
                </c:pt>
                <c:pt idx="1">
                  <c:v>3.8181818181818183</c:v>
                </c:pt>
                <c:pt idx="2">
                  <c:v>3.5</c:v>
                </c:pt>
                <c:pt idx="3" formatCode="General">
                  <c:v>2.54</c:v>
                </c:pt>
                <c:pt idx="4">
                  <c:v>3.1333333333333333</c:v>
                </c:pt>
                <c:pt idx="5">
                  <c:v>3.75</c:v>
                </c:pt>
              </c:numCache>
            </c:numRef>
          </c:val>
          <c:extLst>
            <c:ext xmlns:c16="http://schemas.microsoft.com/office/drawing/2014/chart" uri="{C3380CC4-5D6E-409C-BE32-E72D297353CC}">
              <c16:uniqueId val="{00000000-8E85-45CC-889A-9C1D645B7768}"/>
            </c:ext>
          </c:extLst>
        </c:ser>
        <c:dLbls>
          <c:showLegendKey val="0"/>
          <c:showVal val="0"/>
          <c:showCatName val="0"/>
          <c:showSerName val="0"/>
          <c:showPercent val="0"/>
          <c:showBubbleSize val="0"/>
        </c:dLbls>
        <c:axId val="1282973327"/>
        <c:axId val="1277458751"/>
      </c:radarChart>
      <c:catAx>
        <c:axId val="1282973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s-CO"/>
          </a:p>
        </c:txPr>
        <c:crossAx val="1277458751"/>
        <c:crosses val="autoZero"/>
        <c:auto val="1"/>
        <c:lblAlgn val="ctr"/>
        <c:lblOffset val="100"/>
        <c:noMultiLvlLbl val="0"/>
      </c:catAx>
      <c:valAx>
        <c:axId val="127745875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829733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113280</xdr:colOff>
      <xdr:row>22</xdr:row>
      <xdr:rowOff>4364</xdr:rowOff>
    </xdr:from>
    <xdr:to>
      <xdr:col>14</xdr:col>
      <xdr:colOff>590550</xdr:colOff>
      <xdr:row>59</xdr:row>
      <xdr:rowOff>171449</xdr:rowOff>
    </xdr:to>
    <xdr:graphicFrame macro="">
      <xdr:nvGraphicFramePr>
        <xdr:cNvPr id="5" name="Gráfico 4">
          <a:extLst>
            <a:ext uri="{FF2B5EF4-FFF2-40B4-BE49-F238E27FC236}">
              <a16:creationId xmlns:a16="http://schemas.microsoft.com/office/drawing/2014/main" id="{3B1F9BCD-8F85-41D1-8AAC-C938E316604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15875</xdr:colOff>
      <xdr:row>25</xdr:row>
      <xdr:rowOff>65086</xdr:rowOff>
    </xdr:from>
    <xdr:to>
      <xdr:col>17</xdr:col>
      <xdr:colOff>238125</xdr:colOff>
      <xdr:row>50</xdr:row>
      <xdr:rowOff>158750</xdr:rowOff>
    </xdr:to>
    <xdr:graphicFrame macro="">
      <xdr:nvGraphicFramePr>
        <xdr:cNvPr id="3" name="Gráfico 2">
          <a:extLst>
            <a:ext uri="{FF2B5EF4-FFF2-40B4-BE49-F238E27FC236}">
              <a16:creationId xmlns:a16="http://schemas.microsoft.com/office/drawing/2014/main" id="{3DC24CB2-8DE3-45B6-AB09-B4E70914C1E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10</xdr:row>
      <xdr:rowOff>0</xdr:rowOff>
    </xdr:from>
    <xdr:to>
      <xdr:col>17</xdr:col>
      <xdr:colOff>592667</xdr:colOff>
      <xdr:row>11</xdr:row>
      <xdr:rowOff>896485</xdr:rowOff>
    </xdr:to>
    <xdr:graphicFrame macro="">
      <xdr:nvGraphicFramePr>
        <xdr:cNvPr id="2" name="Gráfico 1">
          <a:extLst>
            <a:ext uri="{FF2B5EF4-FFF2-40B4-BE49-F238E27FC236}">
              <a16:creationId xmlns:a16="http://schemas.microsoft.com/office/drawing/2014/main" id="{B561F4B0-54FD-4F16-B94C-F059C66C7E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dane.gov.co/index.php/estadistica" TargetMode="External"/><Relationship Id="rId7" Type="http://schemas.openxmlformats.org/officeDocument/2006/relationships/comments" Target="../comments1.xml"/><Relationship Id="rId2" Type="http://schemas.openxmlformats.org/officeDocument/2006/relationships/hyperlink" Target="https://www.dane.gov.co/index.php/estadisticas-por-tema/demografia-y-poblacion/nacimientos-y-defunciones" TargetMode="External"/><Relationship Id="rId1" Type="http://schemas.openxmlformats.org/officeDocument/2006/relationships/hyperlink" Target="https://www.dane.gov.co/index.php/estadistica" TargetMode="External"/><Relationship Id="rId6" Type="http://schemas.openxmlformats.org/officeDocument/2006/relationships/vmlDrawing" Target="../drawings/vmlDrawing1.vml"/><Relationship Id="rId5" Type="http://schemas.openxmlformats.org/officeDocument/2006/relationships/drawing" Target="../drawings/drawing3.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4EB7C-99AB-4AE4-975B-44238169F9F7}">
  <dimension ref="A1:M538"/>
  <sheetViews>
    <sheetView zoomScale="60" zoomScaleNormal="60" workbookViewId="0">
      <selection activeCell="B40" sqref="B40:B45"/>
    </sheetView>
  </sheetViews>
  <sheetFormatPr baseColWidth="10" defaultColWidth="11.42578125" defaultRowHeight="15" x14ac:dyDescent="0.25"/>
  <cols>
    <col min="1" max="1" width="23" customWidth="1"/>
    <col min="2" max="2" width="31.7109375" style="1" customWidth="1"/>
    <col min="3" max="3" width="120.5703125" customWidth="1"/>
    <col min="4" max="4" width="23.28515625" style="4" customWidth="1"/>
    <col min="5" max="5" width="15.28515625" bestFit="1" customWidth="1"/>
    <col min="10" max="10" width="27.7109375" bestFit="1" customWidth="1"/>
  </cols>
  <sheetData>
    <row r="1" spans="1:11" ht="14.65" customHeight="1" x14ac:dyDescent="0.25">
      <c r="A1" s="218" t="s">
        <v>0</v>
      </c>
      <c r="B1" s="219"/>
      <c r="C1" s="219"/>
      <c r="D1" s="219"/>
      <c r="E1" s="220"/>
    </row>
    <row r="2" spans="1:11" ht="15" customHeight="1" thickBot="1" x14ac:dyDescent="0.3">
      <c r="A2" s="221"/>
      <c r="B2" s="222"/>
      <c r="C2" s="222"/>
      <c r="D2" s="222"/>
      <c r="E2" s="223"/>
    </row>
    <row r="3" spans="1:11" ht="17.25" thickBot="1" x14ac:dyDescent="0.35">
      <c r="A3" s="6" t="s">
        <v>1</v>
      </c>
      <c r="B3" s="7" t="s">
        <v>2</v>
      </c>
      <c r="C3" s="8" t="s">
        <v>3</v>
      </c>
      <c r="D3" s="9" t="s">
        <v>4</v>
      </c>
      <c r="E3" s="10" t="s">
        <v>5</v>
      </c>
      <c r="J3" s="251" t="s">
        <v>6</v>
      </c>
      <c r="K3" s="251"/>
    </row>
    <row r="4" spans="1:11" ht="16.5" x14ac:dyDescent="0.3">
      <c r="A4" s="239" t="s">
        <v>7</v>
      </c>
      <c r="B4" s="255" t="s">
        <v>8</v>
      </c>
      <c r="C4" s="11" t="s">
        <v>9</v>
      </c>
      <c r="D4" s="12">
        <v>1</v>
      </c>
      <c r="E4" s="252">
        <f>AVERAGE(D4:D17)</f>
        <v>2.9285714285714284</v>
      </c>
      <c r="J4" s="44" t="s">
        <v>10</v>
      </c>
      <c r="K4" s="44">
        <v>1</v>
      </c>
    </row>
    <row r="5" spans="1:11" ht="16.5" x14ac:dyDescent="0.3">
      <c r="A5" s="240"/>
      <c r="B5" s="230"/>
      <c r="C5" s="13" t="s">
        <v>11</v>
      </c>
      <c r="D5" s="14">
        <v>3</v>
      </c>
      <c r="E5" s="253"/>
      <c r="J5" s="44" t="s">
        <v>12</v>
      </c>
      <c r="K5" s="44">
        <v>2</v>
      </c>
    </row>
    <row r="6" spans="1:11" ht="16.5" x14ac:dyDescent="0.3">
      <c r="A6" s="240"/>
      <c r="B6" s="231"/>
      <c r="C6" s="15" t="s">
        <v>13</v>
      </c>
      <c r="D6" s="16">
        <v>2</v>
      </c>
      <c r="E6" s="253"/>
      <c r="J6" s="44" t="s">
        <v>14</v>
      </c>
      <c r="K6" s="44">
        <v>3</v>
      </c>
    </row>
    <row r="7" spans="1:11" ht="16.5" x14ac:dyDescent="0.3">
      <c r="A7" s="240"/>
      <c r="B7" s="229" t="s">
        <v>15</v>
      </c>
      <c r="C7" s="17" t="s">
        <v>16</v>
      </c>
      <c r="D7" s="18">
        <v>3</v>
      </c>
      <c r="E7" s="253"/>
      <c r="J7" s="44" t="s">
        <v>17</v>
      </c>
      <c r="K7" s="44">
        <v>4</v>
      </c>
    </row>
    <row r="8" spans="1:11" ht="16.5" x14ac:dyDescent="0.3">
      <c r="A8" s="240"/>
      <c r="B8" s="230"/>
      <c r="C8" s="13" t="s">
        <v>18</v>
      </c>
      <c r="D8" s="14">
        <v>2</v>
      </c>
      <c r="E8" s="253"/>
      <c r="J8" s="44" t="s">
        <v>19</v>
      </c>
      <c r="K8" s="44">
        <v>5</v>
      </c>
    </row>
    <row r="9" spans="1:11" ht="16.5" x14ac:dyDescent="0.3">
      <c r="A9" s="240"/>
      <c r="B9" s="230"/>
      <c r="C9" s="19" t="s">
        <v>20</v>
      </c>
      <c r="D9" s="14">
        <v>2</v>
      </c>
      <c r="E9" s="253"/>
    </row>
    <row r="10" spans="1:11" ht="16.5" x14ac:dyDescent="0.3">
      <c r="A10" s="240"/>
      <c r="B10" s="230"/>
      <c r="C10" s="13" t="s">
        <v>21</v>
      </c>
      <c r="D10" s="14">
        <v>4</v>
      </c>
      <c r="E10" s="253"/>
      <c r="J10" s="45"/>
      <c r="K10" s="45"/>
    </row>
    <row r="11" spans="1:11" ht="17.25" thickBot="1" x14ac:dyDescent="0.35">
      <c r="A11" s="240"/>
      <c r="B11" s="231"/>
      <c r="C11" s="15" t="s">
        <v>22</v>
      </c>
      <c r="D11" s="16">
        <v>2</v>
      </c>
      <c r="E11" s="253"/>
      <c r="J11" s="45"/>
      <c r="K11" s="45"/>
    </row>
    <row r="12" spans="1:11" ht="17.25" thickBot="1" x14ac:dyDescent="0.35">
      <c r="A12" s="240"/>
      <c r="B12" s="224" t="s">
        <v>23</v>
      </c>
      <c r="C12" s="17" t="s">
        <v>9</v>
      </c>
      <c r="D12" s="18">
        <v>4</v>
      </c>
      <c r="E12" s="253"/>
      <c r="J12" s="46" t="s">
        <v>24</v>
      </c>
      <c r="K12" s="47" t="s">
        <v>25</v>
      </c>
    </row>
    <row r="13" spans="1:11" ht="16.5" x14ac:dyDescent="0.3">
      <c r="A13" s="240"/>
      <c r="B13" s="225"/>
      <c r="C13" s="19" t="s">
        <v>11</v>
      </c>
      <c r="D13" s="14">
        <v>5</v>
      </c>
      <c r="E13" s="253"/>
      <c r="J13" s="48" t="s">
        <v>7</v>
      </c>
      <c r="K13" s="49">
        <f>+E4</f>
        <v>2.9285714285714284</v>
      </c>
    </row>
    <row r="14" spans="1:11" ht="16.5" x14ac:dyDescent="0.3">
      <c r="A14" s="240"/>
      <c r="B14" s="226"/>
      <c r="C14" s="15" t="s">
        <v>13</v>
      </c>
      <c r="D14" s="16">
        <v>3</v>
      </c>
      <c r="E14" s="253"/>
      <c r="J14" s="48" t="s">
        <v>26</v>
      </c>
      <c r="K14" s="50">
        <f>+E18</f>
        <v>2.8181818181818183</v>
      </c>
    </row>
    <row r="15" spans="1:11" ht="16.5" x14ac:dyDescent="0.3">
      <c r="A15" s="240"/>
      <c r="B15" s="229" t="s">
        <v>27</v>
      </c>
      <c r="C15" s="17" t="s">
        <v>28</v>
      </c>
      <c r="D15" s="18">
        <v>2</v>
      </c>
      <c r="E15" s="253"/>
      <c r="J15" s="48" t="s">
        <v>29</v>
      </c>
      <c r="K15" s="50">
        <f>+E29</f>
        <v>2.9090909090909092</v>
      </c>
    </row>
    <row r="16" spans="1:11" ht="16.5" x14ac:dyDescent="0.3">
      <c r="A16" s="240"/>
      <c r="B16" s="231"/>
      <c r="C16" s="15" t="s">
        <v>30</v>
      </c>
      <c r="D16" s="16">
        <v>5</v>
      </c>
      <c r="E16" s="253"/>
      <c r="J16" s="48" t="s">
        <v>31</v>
      </c>
      <c r="K16" s="14">
        <v>2.54</v>
      </c>
    </row>
    <row r="17" spans="1:11" ht="17.25" thickBot="1" x14ac:dyDescent="0.35">
      <c r="A17" s="241"/>
      <c r="B17" s="53" t="s">
        <v>32</v>
      </c>
      <c r="C17" s="20" t="s">
        <v>33</v>
      </c>
      <c r="D17" s="9">
        <v>3</v>
      </c>
      <c r="E17" s="254"/>
      <c r="J17" s="48" t="s">
        <v>34</v>
      </c>
      <c r="K17" s="50">
        <f>+E57</f>
        <v>3.6923076923076925</v>
      </c>
    </row>
    <row r="18" spans="1:11" ht="17.25" thickBot="1" x14ac:dyDescent="0.35">
      <c r="A18" s="242" t="s">
        <v>26</v>
      </c>
      <c r="B18" s="255" t="s">
        <v>35</v>
      </c>
      <c r="C18" s="11" t="s">
        <v>36</v>
      </c>
      <c r="D18" s="12">
        <v>2</v>
      </c>
      <c r="E18" s="252">
        <f>AVERAGE(D18:D28)</f>
        <v>2.8181818181818183</v>
      </c>
      <c r="J18" s="51" t="s">
        <v>37</v>
      </c>
      <c r="K18" s="52">
        <f>+E70</f>
        <v>1.6363636363636365</v>
      </c>
    </row>
    <row r="19" spans="1:11" ht="16.5" x14ac:dyDescent="0.3">
      <c r="A19" s="243"/>
      <c r="B19" s="230"/>
      <c r="C19" s="13" t="s">
        <v>38</v>
      </c>
      <c r="D19" s="14">
        <v>3</v>
      </c>
      <c r="E19" s="253"/>
    </row>
    <row r="20" spans="1:11" ht="16.5" x14ac:dyDescent="0.3">
      <c r="A20" s="243"/>
      <c r="B20" s="230"/>
      <c r="C20" s="19" t="s">
        <v>39</v>
      </c>
      <c r="D20" s="14">
        <v>4</v>
      </c>
      <c r="E20" s="253"/>
    </row>
    <row r="21" spans="1:11" ht="16.5" x14ac:dyDescent="0.3">
      <c r="A21" s="243"/>
      <c r="B21" s="231"/>
      <c r="C21" s="15" t="s">
        <v>40</v>
      </c>
      <c r="D21" s="16">
        <v>5</v>
      </c>
      <c r="E21" s="253"/>
    </row>
    <row r="22" spans="1:11" ht="16.5" x14ac:dyDescent="0.3">
      <c r="A22" s="243"/>
      <c r="B22" s="229" t="s">
        <v>41</v>
      </c>
      <c r="C22" s="17" t="s">
        <v>42</v>
      </c>
      <c r="D22" s="18">
        <v>3</v>
      </c>
      <c r="E22" s="253"/>
    </row>
    <row r="23" spans="1:11" ht="16.5" x14ac:dyDescent="0.3">
      <c r="A23" s="243"/>
      <c r="B23" s="230"/>
      <c r="C23" s="19" t="s">
        <v>43</v>
      </c>
      <c r="D23" s="14">
        <v>3</v>
      </c>
      <c r="E23" s="253"/>
    </row>
    <row r="24" spans="1:11" ht="16.5" x14ac:dyDescent="0.3">
      <c r="A24" s="243"/>
      <c r="B24" s="230"/>
      <c r="C24" s="19" t="s">
        <v>44</v>
      </c>
      <c r="D24" s="14">
        <v>2</v>
      </c>
      <c r="E24" s="253"/>
    </row>
    <row r="25" spans="1:11" ht="16.5" x14ac:dyDescent="0.3">
      <c r="A25" s="243"/>
      <c r="B25" s="230"/>
      <c r="C25" s="21" t="s">
        <v>45</v>
      </c>
      <c r="D25" s="16">
        <v>1</v>
      </c>
      <c r="E25" s="253"/>
    </row>
    <row r="26" spans="1:11" ht="16.5" x14ac:dyDescent="0.3">
      <c r="A26" s="243"/>
      <c r="B26" s="224" t="s">
        <v>46</v>
      </c>
      <c r="C26" s="19" t="s">
        <v>47</v>
      </c>
      <c r="D26" s="14">
        <v>3</v>
      </c>
      <c r="E26" s="253"/>
    </row>
    <row r="27" spans="1:11" ht="16.5" x14ac:dyDescent="0.3">
      <c r="A27" s="243"/>
      <c r="B27" s="225"/>
      <c r="C27" s="19" t="s">
        <v>48</v>
      </c>
      <c r="D27" s="14">
        <v>2</v>
      </c>
      <c r="E27" s="253"/>
    </row>
    <row r="28" spans="1:11" ht="17.25" thickBot="1" x14ac:dyDescent="0.35">
      <c r="A28" s="243"/>
      <c r="B28" s="226"/>
      <c r="C28" s="21" t="s">
        <v>49</v>
      </c>
      <c r="D28" s="9">
        <v>3</v>
      </c>
      <c r="E28" s="253"/>
    </row>
    <row r="29" spans="1:11" ht="16.5" x14ac:dyDescent="0.3">
      <c r="A29" s="247" t="s">
        <v>29</v>
      </c>
      <c r="B29" s="263" t="s">
        <v>50</v>
      </c>
      <c r="C29" s="11" t="s">
        <v>51</v>
      </c>
      <c r="D29" s="14">
        <v>3</v>
      </c>
      <c r="E29" s="252">
        <f>AVERAGE(D29:D39)</f>
        <v>2.9090909090909092</v>
      </c>
    </row>
    <row r="30" spans="1:11" ht="16.5" x14ac:dyDescent="0.3">
      <c r="A30" s="248"/>
      <c r="B30" s="264"/>
      <c r="C30" s="13" t="s">
        <v>52</v>
      </c>
      <c r="D30" s="14">
        <v>3</v>
      </c>
      <c r="E30" s="253"/>
    </row>
    <row r="31" spans="1:11" ht="16.5" x14ac:dyDescent="0.3">
      <c r="A31" s="248"/>
      <c r="B31" s="264"/>
      <c r="C31" s="19" t="s">
        <v>53</v>
      </c>
      <c r="D31" s="14">
        <v>2</v>
      </c>
      <c r="E31" s="253"/>
    </row>
    <row r="32" spans="1:11" ht="16.5" x14ac:dyDescent="0.3">
      <c r="A32" s="248"/>
      <c r="B32" s="265"/>
      <c r="C32" s="15" t="s">
        <v>54</v>
      </c>
      <c r="D32" s="16">
        <v>2</v>
      </c>
      <c r="E32" s="253"/>
    </row>
    <row r="33" spans="1:5" ht="16.5" x14ac:dyDescent="0.3">
      <c r="A33" s="248"/>
      <c r="B33" s="229" t="s">
        <v>55</v>
      </c>
      <c r="C33" s="17" t="s">
        <v>56</v>
      </c>
      <c r="D33" s="18">
        <v>2</v>
      </c>
      <c r="E33" s="253"/>
    </row>
    <row r="34" spans="1:5" ht="16.5" x14ac:dyDescent="0.3">
      <c r="A34" s="248"/>
      <c r="B34" s="230"/>
      <c r="C34" s="13" t="s">
        <v>57</v>
      </c>
      <c r="D34" s="14">
        <v>2</v>
      </c>
      <c r="E34" s="253"/>
    </row>
    <row r="35" spans="1:5" ht="16.5" x14ac:dyDescent="0.3">
      <c r="A35" s="248"/>
      <c r="B35" s="231"/>
      <c r="C35" s="15" t="s">
        <v>58</v>
      </c>
      <c r="D35" s="16">
        <v>4</v>
      </c>
      <c r="E35" s="253"/>
    </row>
    <row r="36" spans="1:5" ht="15" customHeight="1" x14ac:dyDescent="0.3">
      <c r="A36" s="248"/>
      <c r="B36" s="224" t="s">
        <v>59</v>
      </c>
      <c r="C36" s="17" t="s">
        <v>60</v>
      </c>
      <c r="D36" s="18">
        <v>2</v>
      </c>
      <c r="E36" s="253"/>
    </row>
    <row r="37" spans="1:5" ht="16.5" x14ac:dyDescent="0.3">
      <c r="A37" s="248"/>
      <c r="B37" s="226"/>
      <c r="C37" s="15" t="s">
        <v>61</v>
      </c>
      <c r="D37" s="16">
        <v>5</v>
      </c>
      <c r="E37" s="253"/>
    </row>
    <row r="38" spans="1:5" ht="16.5" x14ac:dyDescent="0.3">
      <c r="A38" s="248"/>
      <c r="B38" s="271" t="s">
        <v>62</v>
      </c>
      <c r="C38" s="13" t="s">
        <v>63</v>
      </c>
      <c r="D38" s="14">
        <v>5</v>
      </c>
      <c r="E38" s="253"/>
    </row>
    <row r="39" spans="1:5" ht="17.25" thickBot="1" x14ac:dyDescent="0.35">
      <c r="A39" s="249"/>
      <c r="B39" s="272"/>
      <c r="C39" s="20" t="s">
        <v>64</v>
      </c>
      <c r="D39" s="14">
        <v>2</v>
      </c>
      <c r="E39" s="254"/>
    </row>
    <row r="40" spans="1:5" ht="16.5" x14ac:dyDescent="0.3">
      <c r="A40" s="244" t="s">
        <v>31</v>
      </c>
      <c r="B40" s="233" t="s">
        <v>65</v>
      </c>
      <c r="C40" s="22" t="s">
        <v>66</v>
      </c>
      <c r="D40" s="23">
        <v>1</v>
      </c>
      <c r="E40" s="260">
        <f>AVERAGE(D40:D56)</f>
        <v>2.8235294117647061</v>
      </c>
    </row>
    <row r="41" spans="1:5" ht="16.5" x14ac:dyDescent="0.3">
      <c r="A41" s="245"/>
      <c r="B41" s="225"/>
      <c r="C41" s="24" t="s">
        <v>67</v>
      </c>
      <c r="D41" s="25">
        <v>1</v>
      </c>
      <c r="E41" s="261"/>
    </row>
    <row r="42" spans="1:5" ht="16.5" x14ac:dyDescent="0.3">
      <c r="A42" s="245"/>
      <c r="B42" s="225"/>
      <c r="C42" s="24" t="s">
        <v>68</v>
      </c>
      <c r="D42" s="25">
        <v>5</v>
      </c>
      <c r="E42" s="261"/>
    </row>
    <row r="43" spans="1:5" ht="16.5" x14ac:dyDescent="0.3">
      <c r="A43" s="245"/>
      <c r="B43" s="225"/>
      <c r="C43" s="24" t="s">
        <v>69</v>
      </c>
      <c r="D43" s="25">
        <v>2</v>
      </c>
      <c r="E43" s="261"/>
    </row>
    <row r="44" spans="1:5" ht="16.5" x14ac:dyDescent="0.3">
      <c r="A44" s="245"/>
      <c r="B44" s="225"/>
      <c r="C44" s="24" t="s">
        <v>70</v>
      </c>
      <c r="D44" s="25">
        <v>1</v>
      </c>
      <c r="E44" s="261"/>
    </row>
    <row r="45" spans="1:5" ht="16.5" x14ac:dyDescent="0.3">
      <c r="A45" s="245"/>
      <c r="B45" s="226"/>
      <c r="C45" s="21" t="s">
        <v>71</v>
      </c>
      <c r="D45" s="26">
        <v>3</v>
      </c>
      <c r="E45" s="261"/>
    </row>
    <row r="46" spans="1:5" ht="16.5" x14ac:dyDescent="0.3">
      <c r="A46" s="245"/>
      <c r="B46" s="224" t="s">
        <v>72</v>
      </c>
      <c r="C46" s="27" t="s">
        <v>73</v>
      </c>
      <c r="D46" s="28">
        <v>3</v>
      </c>
      <c r="E46" s="261"/>
    </row>
    <row r="47" spans="1:5" ht="16.5" x14ac:dyDescent="0.3">
      <c r="A47" s="245"/>
      <c r="B47" s="225"/>
      <c r="C47" s="29" t="s">
        <v>74</v>
      </c>
      <c r="D47" s="25">
        <v>3</v>
      </c>
      <c r="E47" s="261"/>
    </row>
    <row r="48" spans="1:5" ht="16.5" x14ac:dyDescent="0.3">
      <c r="A48" s="245"/>
      <c r="B48" s="225"/>
      <c r="C48" s="29" t="s">
        <v>75</v>
      </c>
      <c r="D48" s="25">
        <v>4</v>
      </c>
      <c r="E48" s="261"/>
    </row>
    <row r="49" spans="1:5" ht="16.5" x14ac:dyDescent="0.3">
      <c r="A49" s="245"/>
      <c r="B49" s="225"/>
      <c r="C49" s="24" t="s">
        <v>76</v>
      </c>
      <c r="D49" s="25">
        <v>3</v>
      </c>
      <c r="E49" s="261"/>
    </row>
    <row r="50" spans="1:5" ht="16.5" x14ac:dyDescent="0.3">
      <c r="A50" s="245"/>
      <c r="B50" s="226"/>
      <c r="C50" s="21" t="s">
        <v>77</v>
      </c>
      <c r="D50" s="26">
        <v>4</v>
      </c>
      <c r="E50" s="261"/>
    </row>
    <row r="51" spans="1:5" ht="16.5" x14ac:dyDescent="0.3">
      <c r="A51" s="245"/>
      <c r="B51" s="266" t="s">
        <v>78</v>
      </c>
      <c r="C51" s="24" t="s">
        <v>79</v>
      </c>
      <c r="D51" s="25">
        <v>2</v>
      </c>
      <c r="E51" s="261"/>
    </row>
    <row r="52" spans="1:5" ht="16.5" x14ac:dyDescent="0.3">
      <c r="A52" s="245"/>
      <c r="B52" s="267"/>
      <c r="C52" s="24" t="s">
        <v>80</v>
      </c>
      <c r="D52" s="25">
        <v>3</v>
      </c>
      <c r="E52" s="261"/>
    </row>
    <row r="53" spans="1:5" ht="16.5" x14ac:dyDescent="0.3">
      <c r="A53" s="245"/>
      <c r="B53" s="268"/>
      <c r="C53" s="30" t="s">
        <v>81</v>
      </c>
      <c r="D53" s="26">
        <v>3</v>
      </c>
      <c r="E53" s="261"/>
    </row>
    <row r="54" spans="1:5" ht="16.5" x14ac:dyDescent="0.3">
      <c r="A54" s="245"/>
      <c r="B54" s="230" t="s">
        <v>82</v>
      </c>
      <c r="C54" s="24" t="s">
        <v>83</v>
      </c>
      <c r="D54" s="25">
        <v>4</v>
      </c>
      <c r="E54" s="261"/>
    </row>
    <row r="55" spans="1:5" ht="16.5" x14ac:dyDescent="0.3">
      <c r="A55" s="245"/>
      <c r="B55" s="230"/>
      <c r="C55" s="24" t="s">
        <v>84</v>
      </c>
      <c r="D55" s="25">
        <v>2</v>
      </c>
      <c r="E55" s="261"/>
    </row>
    <row r="56" spans="1:5" ht="17.25" thickBot="1" x14ac:dyDescent="0.35">
      <c r="A56" s="246"/>
      <c r="B56" s="232"/>
      <c r="C56" s="31" t="s">
        <v>85</v>
      </c>
      <c r="D56" s="32">
        <v>4</v>
      </c>
      <c r="E56" s="262"/>
    </row>
    <row r="57" spans="1:5" ht="16.5" x14ac:dyDescent="0.3">
      <c r="A57" s="257" t="s">
        <v>86</v>
      </c>
      <c r="B57" s="255" t="s">
        <v>87</v>
      </c>
      <c r="C57" s="33" t="s">
        <v>88</v>
      </c>
      <c r="D57" s="25">
        <v>2</v>
      </c>
      <c r="E57" s="252">
        <f>AVERAGE(D57:D69)</f>
        <v>3.6923076923076925</v>
      </c>
    </row>
    <row r="58" spans="1:5" ht="16.5" x14ac:dyDescent="0.3">
      <c r="A58" s="258"/>
      <c r="B58" s="230"/>
      <c r="C58" s="34" t="s">
        <v>89</v>
      </c>
      <c r="D58" s="25">
        <v>2</v>
      </c>
      <c r="E58" s="253"/>
    </row>
    <row r="59" spans="1:5" ht="16.5" x14ac:dyDescent="0.3">
      <c r="A59" s="258"/>
      <c r="B59" s="231"/>
      <c r="C59" s="35" t="s">
        <v>90</v>
      </c>
      <c r="D59" s="16">
        <v>4</v>
      </c>
      <c r="E59" s="253"/>
    </row>
    <row r="60" spans="1:5" ht="16.5" x14ac:dyDescent="0.3">
      <c r="A60" s="258"/>
      <c r="B60" s="229" t="s">
        <v>91</v>
      </c>
      <c r="C60" s="36" t="s">
        <v>92</v>
      </c>
      <c r="D60" s="25">
        <v>4</v>
      </c>
      <c r="E60" s="253"/>
    </row>
    <row r="61" spans="1:5" ht="16.5" x14ac:dyDescent="0.3">
      <c r="A61" s="258"/>
      <c r="B61" s="230"/>
      <c r="C61" s="29" t="s">
        <v>93</v>
      </c>
      <c r="D61" s="25">
        <v>4</v>
      </c>
      <c r="E61" s="253"/>
    </row>
    <row r="62" spans="1:5" ht="16.5" x14ac:dyDescent="0.3">
      <c r="A62" s="258"/>
      <c r="B62" s="231"/>
      <c r="C62" s="21" t="s">
        <v>94</v>
      </c>
      <c r="D62" s="26">
        <v>5</v>
      </c>
      <c r="E62" s="253"/>
    </row>
    <row r="63" spans="1:5" ht="16.5" x14ac:dyDescent="0.3">
      <c r="A63" s="258"/>
      <c r="B63" s="229" t="s">
        <v>95</v>
      </c>
      <c r="C63" s="36" t="s">
        <v>96</v>
      </c>
      <c r="D63" s="28">
        <v>5</v>
      </c>
      <c r="E63" s="253"/>
    </row>
    <row r="64" spans="1:5" ht="16.5" x14ac:dyDescent="0.3">
      <c r="A64" s="258"/>
      <c r="B64" s="230"/>
      <c r="C64" s="29" t="s">
        <v>97</v>
      </c>
      <c r="D64" s="25">
        <v>5</v>
      </c>
      <c r="E64" s="253"/>
    </row>
    <row r="65" spans="1:5" ht="16.5" x14ac:dyDescent="0.3">
      <c r="A65" s="258"/>
      <c r="B65" s="231"/>
      <c r="C65" s="21" t="s">
        <v>98</v>
      </c>
      <c r="D65" s="26">
        <v>5</v>
      </c>
      <c r="E65" s="253"/>
    </row>
    <row r="66" spans="1:5" ht="16.5" x14ac:dyDescent="0.3">
      <c r="A66" s="258"/>
      <c r="B66" s="234" t="s">
        <v>99</v>
      </c>
      <c r="C66" s="27" t="s">
        <v>100</v>
      </c>
      <c r="D66" s="18">
        <v>5</v>
      </c>
      <c r="E66" s="253"/>
    </row>
    <row r="67" spans="1:5" ht="16.5" x14ac:dyDescent="0.3">
      <c r="A67" s="258"/>
      <c r="B67" s="228"/>
      <c r="C67" s="21" t="s">
        <v>101</v>
      </c>
      <c r="D67" s="16">
        <v>1</v>
      </c>
      <c r="E67" s="253"/>
    </row>
    <row r="68" spans="1:5" ht="16.5" x14ac:dyDescent="0.3">
      <c r="A68" s="258"/>
      <c r="B68" s="269" t="s">
        <v>102</v>
      </c>
      <c r="C68" s="27" t="s">
        <v>103</v>
      </c>
      <c r="D68" s="25">
        <v>2</v>
      </c>
      <c r="E68" s="253"/>
    </row>
    <row r="69" spans="1:5" ht="17.25" thickBot="1" x14ac:dyDescent="0.35">
      <c r="A69" s="259"/>
      <c r="B69" s="270"/>
      <c r="C69" s="21" t="s">
        <v>104</v>
      </c>
      <c r="D69" s="25">
        <v>4</v>
      </c>
      <c r="E69" s="254"/>
    </row>
    <row r="70" spans="1:5" ht="16.5" x14ac:dyDescent="0.3">
      <c r="A70" s="236" t="s">
        <v>37</v>
      </c>
      <c r="B70" s="227" t="s">
        <v>105</v>
      </c>
      <c r="C70" s="22" t="s">
        <v>106</v>
      </c>
      <c r="D70" s="12">
        <v>2</v>
      </c>
      <c r="E70" s="252">
        <f>AVERAGE(D70:D80)</f>
        <v>1.6363636363636365</v>
      </c>
    </row>
    <row r="71" spans="1:5" ht="16.5" x14ac:dyDescent="0.3">
      <c r="A71" s="237"/>
      <c r="B71" s="228"/>
      <c r="C71" s="21" t="s">
        <v>107</v>
      </c>
      <c r="D71" s="16">
        <v>1</v>
      </c>
      <c r="E71" s="253"/>
    </row>
    <row r="72" spans="1:5" ht="16.5" x14ac:dyDescent="0.3">
      <c r="A72" s="237"/>
      <c r="B72" s="234" t="s">
        <v>108</v>
      </c>
      <c r="C72" s="24" t="s">
        <v>109</v>
      </c>
      <c r="D72" s="14">
        <v>3</v>
      </c>
      <c r="E72" s="253"/>
    </row>
    <row r="73" spans="1:5" ht="16.5" x14ac:dyDescent="0.3">
      <c r="A73" s="237"/>
      <c r="B73" s="235"/>
      <c r="C73" s="24" t="s">
        <v>110</v>
      </c>
      <c r="D73" s="14">
        <v>1</v>
      </c>
      <c r="E73" s="253"/>
    </row>
    <row r="74" spans="1:5" ht="16.5" x14ac:dyDescent="0.3">
      <c r="A74" s="237"/>
      <c r="B74" s="228"/>
      <c r="C74" s="30" t="s">
        <v>111</v>
      </c>
      <c r="D74" s="16">
        <v>1</v>
      </c>
      <c r="E74" s="253"/>
    </row>
    <row r="75" spans="1:5" ht="16.5" x14ac:dyDescent="0.3">
      <c r="A75" s="237"/>
      <c r="B75" s="234" t="s">
        <v>112</v>
      </c>
      <c r="C75" s="36" t="s">
        <v>113</v>
      </c>
      <c r="D75" s="18">
        <v>1</v>
      </c>
      <c r="E75" s="253"/>
    </row>
    <row r="76" spans="1:5" ht="16.5" x14ac:dyDescent="0.3">
      <c r="A76" s="237"/>
      <c r="B76" s="235"/>
      <c r="C76" s="29" t="s">
        <v>114</v>
      </c>
      <c r="D76" s="14">
        <v>4</v>
      </c>
      <c r="E76" s="253"/>
    </row>
    <row r="77" spans="1:5" ht="16.5" x14ac:dyDescent="0.3">
      <c r="A77" s="237"/>
      <c r="B77" s="228"/>
      <c r="C77" s="21" t="s">
        <v>115</v>
      </c>
      <c r="D77" s="16">
        <v>1</v>
      </c>
      <c r="E77" s="253"/>
    </row>
    <row r="78" spans="1:5" ht="33" x14ac:dyDescent="0.25">
      <c r="A78" s="237"/>
      <c r="B78" s="37" t="s">
        <v>116</v>
      </c>
      <c r="C78" s="38" t="s">
        <v>117</v>
      </c>
      <c r="D78" s="39">
        <v>1</v>
      </c>
      <c r="E78" s="253"/>
    </row>
    <row r="79" spans="1:5" ht="16.5" x14ac:dyDescent="0.3">
      <c r="A79" s="237"/>
      <c r="B79" s="40" t="s">
        <v>118</v>
      </c>
      <c r="C79" s="41" t="s">
        <v>119</v>
      </c>
      <c r="D79" s="18">
        <v>1</v>
      </c>
      <c r="E79" s="253"/>
    </row>
    <row r="80" spans="1:5" ht="17.25" thickBot="1" x14ac:dyDescent="0.35">
      <c r="A80" s="238"/>
      <c r="B80" s="42" t="s">
        <v>120</v>
      </c>
      <c r="C80" s="43" t="s">
        <v>121</v>
      </c>
      <c r="D80" s="32">
        <v>2</v>
      </c>
      <c r="E80" s="254"/>
    </row>
    <row r="81" spans="1:13" x14ac:dyDescent="0.25">
      <c r="A81" s="250"/>
      <c r="B81" s="256"/>
      <c r="C81" s="256"/>
      <c r="D81" s="5"/>
      <c r="E81" s="217"/>
      <c r="F81" s="5"/>
    </row>
    <row r="82" spans="1:13" x14ac:dyDescent="0.25">
      <c r="A82" s="250"/>
      <c r="B82" s="256"/>
      <c r="C82" s="256"/>
      <c r="D82" s="5"/>
      <c r="E82" s="217"/>
      <c r="F82" s="5"/>
    </row>
    <row r="83" spans="1:13" x14ac:dyDescent="0.25">
      <c r="A83" s="250"/>
      <c r="B83" s="256"/>
      <c r="C83" s="256"/>
      <c r="D83" s="5"/>
      <c r="E83" s="217"/>
      <c r="F83" s="5"/>
    </row>
    <row r="84" spans="1:13" x14ac:dyDescent="0.25">
      <c r="A84" s="250"/>
      <c r="B84" s="256"/>
      <c r="C84" s="256"/>
      <c r="D84" s="5"/>
      <c r="E84" s="217"/>
      <c r="F84" s="5"/>
    </row>
    <row r="85" spans="1:13" x14ac:dyDescent="0.25">
      <c r="A85" s="250"/>
      <c r="B85" s="256"/>
      <c r="C85" s="256"/>
      <c r="D85" s="5"/>
      <c r="E85" s="217"/>
      <c r="F85" s="5"/>
    </row>
    <row r="86" spans="1:13" x14ac:dyDescent="0.25">
      <c r="A86" s="2"/>
      <c r="B86" s="3"/>
      <c r="C86" s="2"/>
      <c r="D86" s="2"/>
      <c r="E86" s="2"/>
      <c r="F86" s="2"/>
      <c r="G86" s="2"/>
      <c r="H86" s="2"/>
      <c r="I86" s="2"/>
      <c r="J86" s="2"/>
      <c r="K86" s="2"/>
      <c r="L86" s="2"/>
      <c r="M86" s="2"/>
    </row>
    <row r="87" spans="1:13" x14ac:dyDescent="0.25">
      <c r="A87" s="2"/>
      <c r="B87" s="3"/>
      <c r="C87" s="2"/>
      <c r="D87" s="2"/>
      <c r="E87" s="2"/>
      <c r="F87" s="2"/>
      <c r="G87" s="2"/>
      <c r="H87" s="2"/>
      <c r="I87" s="2"/>
      <c r="J87" s="2"/>
      <c r="K87" s="2"/>
      <c r="L87" s="2"/>
      <c r="M87" s="2"/>
    </row>
    <row r="88" spans="1:13" x14ac:dyDescent="0.25">
      <c r="A88" s="2"/>
      <c r="B88" s="3"/>
      <c r="C88" s="2"/>
      <c r="D88" s="2"/>
      <c r="E88" s="2"/>
      <c r="F88" s="2"/>
      <c r="G88" s="2"/>
      <c r="H88" s="2"/>
      <c r="I88" s="2"/>
      <c r="J88" s="2"/>
      <c r="K88" s="2"/>
      <c r="L88" s="2"/>
      <c r="M88" s="2"/>
    </row>
    <row r="89" spans="1:13" x14ac:dyDescent="0.25">
      <c r="A89" s="2"/>
      <c r="B89" s="3"/>
      <c r="C89" s="2"/>
      <c r="D89" s="2"/>
      <c r="E89" s="2"/>
      <c r="F89" s="2"/>
      <c r="G89" s="2"/>
      <c r="H89" s="2"/>
      <c r="I89" s="2"/>
      <c r="J89" s="2"/>
      <c r="K89" s="2"/>
      <c r="L89" s="2"/>
      <c r="M89" s="2"/>
    </row>
    <row r="90" spans="1:13" x14ac:dyDescent="0.25">
      <c r="A90" s="2"/>
      <c r="B90" s="3"/>
      <c r="C90" s="2"/>
      <c r="D90" s="2"/>
      <c r="E90" s="2"/>
      <c r="F90" s="2"/>
      <c r="G90" s="2"/>
      <c r="H90" s="2"/>
      <c r="I90" s="2"/>
      <c r="J90" s="2"/>
      <c r="K90" s="2"/>
      <c r="L90" s="2"/>
      <c r="M90" s="2"/>
    </row>
    <row r="91" spans="1:13" x14ac:dyDescent="0.25">
      <c r="A91" s="2"/>
      <c r="B91" s="3"/>
      <c r="C91" s="2"/>
      <c r="D91" s="2"/>
      <c r="E91" s="2"/>
      <c r="F91" s="2"/>
      <c r="G91" s="2"/>
      <c r="H91" s="2"/>
      <c r="I91" s="2"/>
      <c r="J91" s="2"/>
      <c r="K91" s="2"/>
      <c r="L91" s="2"/>
      <c r="M91" s="2"/>
    </row>
    <row r="92" spans="1:13" x14ac:dyDescent="0.25">
      <c r="A92" s="2"/>
      <c r="B92" s="3"/>
      <c r="C92" s="2"/>
      <c r="D92" s="2"/>
      <c r="E92" s="2"/>
      <c r="F92" s="2"/>
      <c r="G92" s="2"/>
      <c r="H92" s="2"/>
      <c r="I92" s="2"/>
      <c r="J92" s="2"/>
      <c r="K92" s="2"/>
      <c r="L92" s="2"/>
      <c r="M92" s="2"/>
    </row>
    <row r="93" spans="1:13" x14ac:dyDescent="0.25">
      <c r="A93" s="2"/>
      <c r="B93" s="3"/>
      <c r="C93" s="2"/>
      <c r="D93" s="2"/>
      <c r="E93" s="2"/>
      <c r="F93" s="2"/>
      <c r="G93" s="2"/>
      <c r="H93" s="2"/>
      <c r="I93" s="2"/>
      <c r="J93" s="2"/>
      <c r="K93" s="2"/>
      <c r="L93" s="2"/>
      <c r="M93" s="2"/>
    </row>
    <row r="94" spans="1:13" x14ac:dyDescent="0.25">
      <c r="A94" s="2"/>
      <c r="B94" s="3"/>
      <c r="C94" s="2"/>
      <c r="D94" s="2"/>
      <c r="E94" s="2"/>
      <c r="F94" s="2"/>
      <c r="G94" s="2"/>
      <c r="H94" s="2"/>
      <c r="I94" s="2"/>
      <c r="J94" s="2"/>
      <c r="K94" s="2"/>
      <c r="L94" s="2"/>
      <c r="M94" s="2"/>
    </row>
    <row r="95" spans="1:13" x14ac:dyDescent="0.25">
      <c r="A95" s="2"/>
      <c r="B95" s="3"/>
      <c r="C95" s="2"/>
      <c r="D95" s="2"/>
      <c r="E95" s="2"/>
      <c r="F95" s="2"/>
      <c r="G95" s="2"/>
      <c r="H95" s="2"/>
      <c r="I95" s="2"/>
      <c r="J95" s="2"/>
      <c r="K95" s="2"/>
      <c r="L95" s="2"/>
      <c r="M95" s="2"/>
    </row>
    <row r="96" spans="1:13" x14ac:dyDescent="0.25">
      <c r="A96" s="2"/>
      <c r="B96" s="3"/>
      <c r="C96" s="2"/>
      <c r="D96" s="2"/>
      <c r="E96" s="2"/>
      <c r="F96" s="2"/>
      <c r="G96" s="2"/>
      <c r="H96" s="2"/>
      <c r="I96" s="2"/>
      <c r="J96" s="2"/>
      <c r="K96" s="2"/>
      <c r="L96" s="2"/>
      <c r="M96" s="2"/>
    </row>
    <row r="97" spans="1:13" x14ac:dyDescent="0.25">
      <c r="A97" s="2"/>
      <c r="B97" s="3"/>
      <c r="C97" s="2"/>
      <c r="D97" s="2"/>
      <c r="E97" s="2"/>
      <c r="F97" s="2"/>
      <c r="G97" s="2"/>
      <c r="H97" s="2"/>
      <c r="I97" s="2"/>
      <c r="J97" s="2"/>
      <c r="K97" s="2"/>
      <c r="L97" s="2"/>
      <c r="M97" s="2"/>
    </row>
    <row r="98" spans="1:13" x14ac:dyDescent="0.25">
      <c r="A98" s="2"/>
      <c r="B98" s="3"/>
      <c r="C98" s="2"/>
      <c r="D98" s="2"/>
      <c r="E98" s="2"/>
      <c r="F98" s="2"/>
      <c r="G98" s="2"/>
      <c r="H98" s="2"/>
      <c r="I98" s="2"/>
      <c r="J98" s="2"/>
      <c r="K98" s="2"/>
      <c r="L98" s="2"/>
      <c r="M98" s="2"/>
    </row>
    <row r="99" spans="1:13" x14ac:dyDescent="0.25">
      <c r="A99" s="2"/>
      <c r="B99" s="3"/>
      <c r="C99" s="2"/>
      <c r="D99" s="2"/>
      <c r="E99" s="2"/>
      <c r="F99" s="2"/>
      <c r="G99" s="2"/>
      <c r="H99" s="2"/>
      <c r="I99" s="2"/>
      <c r="J99" s="2"/>
      <c r="K99" s="2"/>
      <c r="L99" s="2"/>
      <c r="M99" s="2"/>
    </row>
    <row r="100" spans="1:13" x14ac:dyDescent="0.25">
      <c r="A100" s="2"/>
      <c r="B100" s="3"/>
      <c r="C100" s="2"/>
      <c r="D100" s="2"/>
      <c r="E100" s="2"/>
      <c r="F100" s="2"/>
      <c r="G100" s="2"/>
      <c r="H100" s="2"/>
      <c r="I100" s="2"/>
      <c r="J100" s="2"/>
      <c r="K100" s="2"/>
      <c r="L100" s="2"/>
      <c r="M100" s="2"/>
    </row>
    <row r="101" spans="1:13" x14ac:dyDescent="0.25">
      <c r="A101" s="2"/>
      <c r="B101" s="3"/>
      <c r="C101" s="2"/>
      <c r="D101" s="2"/>
      <c r="E101" s="2"/>
      <c r="F101" s="2"/>
      <c r="G101" s="2"/>
      <c r="H101" s="2"/>
      <c r="I101" s="2"/>
      <c r="J101" s="2"/>
      <c r="K101" s="2"/>
      <c r="L101" s="2"/>
      <c r="M101" s="2"/>
    </row>
    <row r="102" spans="1:13" x14ac:dyDescent="0.25">
      <c r="A102" s="2"/>
      <c r="B102" s="3"/>
      <c r="C102" s="2"/>
      <c r="D102" s="2"/>
      <c r="E102" s="2"/>
      <c r="F102" s="2"/>
      <c r="G102" s="2"/>
      <c r="H102" s="2"/>
      <c r="I102" s="2"/>
      <c r="J102" s="2"/>
      <c r="K102" s="2"/>
      <c r="L102" s="2"/>
      <c r="M102" s="2"/>
    </row>
    <row r="103" spans="1:13" x14ac:dyDescent="0.25">
      <c r="A103" s="2"/>
      <c r="B103" s="3"/>
      <c r="C103" s="2"/>
      <c r="D103" s="2"/>
      <c r="E103" s="2"/>
      <c r="F103" s="2"/>
      <c r="G103" s="2"/>
      <c r="H103" s="2"/>
      <c r="I103" s="2"/>
      <c r="J103" s="2"/>
      <c r="K103" s="2"/>
      <c r="L103" s="2"/>
      <c r="M103" s="2"/>
    </row>
    <row r="104" spans="1:13" x14ac:dyDescent="0.25">
      <c r="A104" s="2"/>
      <c r="B104" s="3"/>
      <c r="C104" s="2"/>
      <c r="D104" s="2"/>
      <c r="E104" s="2"/>
      <c r="F104" s="2"/>
      <c r="G104" s="2"/>
      <c r="H104" s="2"/>
      <c r="I104" s="2"/>
      <c r="J104" s="2"/>
      <c r="K104" s="2"/>
      <c r="L104" s="2"/>
      <c r="M104" s="2"/>
    </row>
    <row r="105" spans="1:13" x14ac:dyDescent="0.25">
      <c r="A105" s="2"/>
      <c r="B105" s="3"/>
      <c r="C105" s="2"/>
      <c r="D105" s="2"/>
      <c r="E105" s="2"/>
      <c r="F105" s="2"/>
      <c r="G105" s="2"/>
      <c r="H105" s="2"/>
      <c r="I105" s="2"/>
      <c r="J105" s="2"/>
      <c r="K105" s="2"/>
      <c r="L105" s="2"/>
      <c r="M105" s="2"/>
    </row>
    <row r="106" spans="1:13" x14ac:dyDescent="0.25">
      <c r="A106" s="2"/>
      <c r="B106" s="3"/>
      <c r="C106" s="2"/>
      <c r="D106" s="2"/>
      <c r="E106" s="2"/>
      <c r="F106" s="2"/>
      <c r="G106" s="2"/>
      <c r="H106" s="2"/>
      <c r="I106" s="2"/>
      <c r="J106" s="2"/>
      <c r="K106" s="2"/>
      <c r="L106" s="2"/>
      <c r="M106" s="2"/>
    </row>
    <row r="107" spans="1:13" x14ac:dyDescent="0.25">
      <c r="A107" s="2"/>
      <c r="B107" s="3"/>
      <c r="C107" s="2"/>
      <c r="D107" s="2"/>
      <c r="E107" s="2"/>
      <c r="F107" s="2"/>
      <c r="G107" s="2"/>
      <c r="H107" s="2"/>
      <c r="I107" s="2"/>
      <c r="J107" s="2"/>
      <c r="K107" s="2"/>
      <c r="L107" s="2"/>
      <c r="M107" s="2"/>
    </row>
    <row r="108" spans="1:13" x14ac:dyDescent="0.25">
      <c r="A108" s="2"/>
      <c r="B108" s="3"/>
      <c r="C108" s="2"/>
      <c r="D108" s="2"/>
      <c r="E108" s="2"/>
      <c r="F108" s="2"/>
      <c r="G108" s="2"/>
      <c r="H108" s="2"/>
      <c r="I108" s="2"/>
      <c r="J108" s="2"/>
      <c r="K108" s="2"/>
      <c r="L108" s="2"/>
      <c r="M108" s="2"/>
    </row>
    <row r="109" spans="1:13" x14ac:dyDescent="0.25">
      <c r="A109" s="2"/>
      <c r="B109" s="3"/>
      <c r="C109" s="2"/>
      <c r="D109" s="2"/>
      <c r="E109" s="2"/>
      <c r="F109" s="2"/>
      <c r="G109" s="2"/>
      <c r="H109" s="2"/>
      <c r="I109" s="2"/>
      <c r="J109" s="2"/>
      <c r="K109" s="2"/>
      <c r="L109" s="2"/>
      <c r="M109" s="2"/>
    </row>
    <row r="110" spans="1:13" x14ac:dyDescent="0.25">
      <c r="A110" s="2"/>
      <c r="B110" s="3"/>
      <c r="C110" s="2"/>
      <c r="D110" s="2"/>
      <c r="E110" s="2"/>
      <c r="F110" s="2"/>
      <c r="G110" s="2"/>
      <c r="H110" s="2"/>
      <c r="I110" s="2"/>
      <c r="J110" s="2"/>
      <c r="K110" s="2"/>
      <c r="L110" s="2"/>
      <c r="M110" s="2"/>
    </row>
    <row r="111" spans="1:13" x14ac:dyDescent="0.25">
      <c r="A111" s="2"/>
      <c r="B111" s="3"/>
      <c r="C111" s="2"/>
      <c r="D111" s="2"/>
      <c r="E111" s="2"/>
      <c r="F111" s="2"/>
      <c r="G111" s="2"/>
      <c r="H111" s="2"/>
      <c r="I111" s="2"/>
      <c r="J111" s="2"/>
      <c r="K111" s="2"/>
      <c r="L111" s="2"/>
      <c r="M111" s="2"/>
    </row>
    <row r="112" spans="1:13" x14ac:dyDescent="0.25">
      <c r="A112" s="2"/>
      <c r="B112" s="3"/>
      <c r="C112" s="2"/>
      <c r="D112" s="2"/>
      <c r="E112" s="2"/>
      <c r="F112" s="2"/>
      <c r="G112" s="2"/>
      <c r="H112" s="2"/>
      <c r="I112" s="2"/>
      <c r="J112" s="2"/>
      <c r="K112" s="2"/>
      <c r="L112" s="2"/>
      <c r="M112" s="2"/>
    </row>
    <row r="113" spans="1:13" x14ac:dyDescent="0.25">
      <c r="A113" s="2"/>
      <c r="B113" s="3"/>
      <c r="C113" s="2"/>
      <c r="D113" s="2"/>
      <c r="E113" s="2"/>
      <c r="F113" s="2"/>
      <c r="G113" s="2"/>
      <c r="H113" s="2"/>
      <c r="I113" s="2"/>
      <c r="J113" s="2"/>
      <c r="K113" s="2"/>
      <c r="L113" s="2"/>
      <c r="M113" s="2"/>
    </row>
    <row r="114" spans="1:13" x14ac:dyDescent="0.25">
      <c r="A114" s="2"/>
      <c r="B114" s="3"/>
      <c r="C114" s="2"/>
      <c r="D114" s="2"/>
      <c r="E114" s="2"/>
      <c r="F114" s="2"/>
      <c r="G114" s="2"/>
      <c r="H114" s="2"/>
      <c r="I114" s="2"/>
      <c r="J114" s="2"/>
      <c r="K114" s="2"/>
      <c r="L114" s="2"/>
      <c r="M114" s="2"/>
    </row>
    <row r="115" spans="1:13" x14ac:dyDescent="0.25">
      <c r="A115" s="2"/>
      <c r="B115" s="3"/>
      <c r="C115" s="2"/>
      <c r="D115" s="2"/>
      <c r="E115" s="2"/>
      <c r="F115" s="2"/>
      <c r="G115" s="2"/>
      <c r="H115" s="2"/>
      <c r="I115" s="2"/>
      <c r="J115" s="2"/>
      <c r="K115" s="2"/>
      <c r="L115" s="2"/>
      <c r="M115" s="2"/>
    </row>
    <row r="116" spans="1:13" x14ac:dyDescent="0.25">
      <c r="A116" s="2"/>
      <c r="B116" s="3"/>
      <c r="C116" s="2"/>
      <c r="D116" s="2"/>
      <c r="E116" s="2"/>
      <c r="F116" s="2"/>
      <c r="G116" s="2"/>
      <c r="H116" s="2"/>
      <c r="I116" s="2"/>
      <c r="J116" s="2"/>
      <c r="K116" s="2"/>
      <c r="L116" s="2"/>
      <c r="M116" s="2"/>
    </row>
    <row r="117" spans="1:13" x14ac:dyDescent="0.25">
      <c r="A117" s="2"/>
      <c r="B117" s="3"/>
      <c r="C117" s="2"/>
      <c r="D117" s="2"/>
      <c r="E117" s="2"/>
      <c r="F117" s="2"/>
      <c r="G117" s="2"/>
      <c r="H117" s="2"/>
      <c r="I117" s="2"/>
      <c r="J117" s="2"/>
      <c r="K117" s="2"/>
      <c r="L117" s="2"/>
      <c r="M117" s="2"/>
    </row>
    <row r="118" spans="1:13" x14ac:dyDescent="0.25">
      <c r="A118" s="2"/>
      <c r="B118" s="3"/>
      <c r="C118" s="2"/>
      <c r="D118" s="2"/>
      <c r="E118" s="2"/>
      <c r="F118" s="2"/>
      <c r="G118" s="2"/>
      <c r="H118" s="2"/>
      <c r="I118" s="2"/>
      <c r="J118" s="2"/>
      <c r="K118" s="2"/>
      <c r="L118" s="2"/>
      <c r="M118" s="2"/>
    </row>
    <row r="119" spans="1:13" x14ac:dyDescent="0.25">
      <c r="A119" s="2"/>
      <c r="B119" s="3"/>
      <c r="C119" s="2"/>
      <c r="D119" s="2"/>
      <c r="E119" s="2"/>
      <c r="F119" s="2"/>
      <c r="G119" s="2"/>
      <c r="H119" s="2"/>
      <c r="I119" s="2"/>
      <c r="J119" s="2"/>
      <c r="K119" s="2"/>
      <c r="L119" s="2"/>
      <c r="M119" s="2"/>
    </row>
    <row r="120" spans="1:13" x14ac:dyDescent="0.25">
      <c r="A120" s="2"/>
      <c r="B120" s="3"/>
      <c r="C120" s="2"/>
      <c r="D120" s="2"/>
      <c r="E120" s="2"/>
      <c r="F120" s="2"/>
      <c r="G120" s="2"/>
      <c r="H120" s="2"/>
      <c r="I120" s="2"/>
      <c r="J120" s="2"/>
      <c r="K120" s="2"/>
      <c r="L120" s="2"/>
      <c r="M120" s="2"/>
    </row>
    <row r="121" spans="1:13" x14ac:dyDescent="0.25">
      <c r="A121" s="2"/>
      <c r="B121" s="3"/>
      <c r="C121" s="2"/>
      <c r="D121" s="2"/>
      <c r="E121" s="2"/>
      <c r="F121" s="2"/>
      <c r="G121" s="2"/>
      <c r="H121" s="2"/>
      <c r="I121" s="2"/>
      <c r="J121" s="2"/>
      <c r="K121" s="2"/>
      <c r="L121" s="2"/>
      <c r="M121" s="2"/>
    </row>
    <row r="122" spans="1:13" x14ac:dyDescent="0.25">
      <c r="A122" s="2"/>
      <c r="B122" s="3"/>
      <c r="C122" s="2"/>
      <c r="D122" s="2"/>
      <c r="E122" s="2"/>
      <c r="F122" s="2"/>
      <c r="G122" s="2"/>
      <c r="H122" s="2"/>
      <c r="I122" s="2"/>
      <c r="J122" s="2"/>
      <c r="K122" s="2"/>
      <c r="L122" s="2"/>
      <c r="M122" s="2"/>
    </row>
    <row r="123" spans="1:13" x14ac:dyDescent="0.25">
      <c r="A123" s="2"/>
      <c r="B123" s="3"/>
      <c r="C123" s="2"/>
      <c r="D123" s="2"/>
      <c r="E123" s="2"/>
      <c r="F123" s="2"/>
      <c r="G123" s="2"/>
      <c r="H123" s="2"/>
      <c r="I123" s="2"/>
      <c r="J123" s="2"/>
      <c r="K123" s="2"/>
      <c r="L123" s="2"/>
      <c r="M123" s="2"/>
    </row>
    <row r="124" spans="1:13" x14ac:dyDescent="0.25">
      <c r="A124" s="2"/>
      <c r="B124" s="3"/>
      <c r="C124" s="2"/>
      <c r="D124" s="2"/>
      <c r="E124" s="2"/>
      <c r="F124" s="2"/>
      <c r="G124" s="2"/>
      <c r="H124" s="2"/>
      <c r="I124" s="2"/>
      <c r="J124" s="2"/>
      <c r="K124" s="2"/>
      <c r="L124" s="2"/>
      <c r="M124" s="2"/>
    </row>
    <row r="125" spans="1:13" x14ac:dyDescent="0.25">
      <c r="A125" s="2"/>
      <c r="B125" s="3"/>
      <c r="C125" s="2"/>
      <c r="D125" s="2"/>
      <c r="E125" s="2"/>
      <c r="F125" s="2"/>
      <c r="G125" s="2"/>
      <c r="H125" s="2"/>
      <c r="I125" s="2"/>
      <c r="J125" s="2"/>
      <c r="K125" s="2"/>
      <c r="L125" s="2"/>
      <c r="M125" s="2"/>
    </row>
    <row r="126" spans="1:13" x14ac:dyDescent="0.25">
      <c r="A126" s="2"/>
      <c r="B126" s="3"/>
      <c r="C126" s="2"/>
      <c r="D126" s="2"/>
      <c r="E126" s="2"/>
      <c r="F126" s="2"/>
      <c r="G126" s="2"/>
      <c r="H126" s="2"/>
      <c r="I126" s="2"/>
      <c r="J126" s="2"/>
      <c r="K126" s="2"/>
      <c r="L126" s="2"/>
      <c r="M126" s="2"/>
    </row>
    <row r="127" spans="1:13" x14ac:dyDescent="0.25">
      <c r="A127" s="2"/>
      <c r="B127" s="3"/>
      <c r="C127" s="2"/>
      <c r="D127" s="2"/>
      <c r="E127" s="2"/>
      <c r="F127" s="2"/>
      <c r="G127" s="2"/>
      <c r="H127" s="2"/>
      <c r="I127" s="2"/>
      <c r="J127" s="2"/>
      <c r="K127" s="2"/>
      <c r="L127" s="2"/>
      <c r="M127" s="2"/>
    </row>
    <row r="128" spans="1:13" x14ac:dyDescent="0.25">
      <c r="A128" s="2"/>
      <c r="B128" s="3"/>
      <c r="C128" s="2"/>
      <c r="D128" s="2"/>
      <c r="E128" s="2"/>
      <c r="F128" s="2"/>
      <c r="G128" s="2"/>
      <c r="H128" s="2"/>
      <c r="I128" s="2"/>
      <c r="J128" s="2"/>
      <c r="K128" s="2"/>
      <c r="L128" s="2"/>
      <c r="M128" s="2"/>
    </row>
    <row r="129" spans="1:13" x14ac:dyDescent="0.25">
      <c r="A129" s="2"/>
      <c r="B129" s="3"/>
      <c r="C129" s="2"/>
      <c r="D129" s="2"/>
      <c r="E129" s="2"/>
      <c r="F129" s="2"/>
      <c r="G129" s="2"/>
      <c r="H129" s="2"/>
      <c r="I129" s="2"/>
      <c r="J129" s="2"/>
      <c r="K129" s="2"/>
      <c r="L129" s="2"/>
      <c r="M129" s="2"/>
    </row>
    <row r="130" spans="1:13" x14ac:dyDescent="0.25">
      <c r="A130" s="2"/>
      <c r="B130" s="3"/>
      <c r="C130" s="2"/>
      <c r="D130" s="2"/>
      <c r="E130" s="2"/>
      <c r="F130" s="2"/>
      <c r="G130" s="2"/>
      <c r="H130" s="2"/>
      <c r="I130" s="2"/>
      <c r="J130" s="2"/>
      <c r="K130" s="2"/>
      <c r="L130" s="2"/>
      <c r="M130" s="2"/>
    </row>
    <row r="131" spans="1:13" x14ac:dyDescent="0.25">
      <c r="A131" s="2"/>
      <c r="B131" s="3"/>
      <c r="C131" s="2"/>
      <c r="D131" s="2"/>
      <c r="E131" s="2"/>
      <c r="F131" s="2"/>
      <c r="G131" s="2"/>
      <c r="H131" s="2"/>
      <c r="I131" s="2"/>
      <c r="J131" s="2"/>
      <c r="K131" s="2"/>
      <c r="L131" s="2"/>
      <c r="M131" s="2"/>
    </row>
    <row r="132" spans="1:13" x14ac:dyDescent="0.25">
      <c r="A132" s="2"/>
      <c r="B132" s="3"/>
      <c r="C132" s="2"/>
      <c r="D132" s="2"/>
      <c r="E132" s="2"/>
      <c r="F132" s="2"/>
      <c r="G132" s="2"/>
      <c r="H132" s="2"/>
      <c r="I132" s="2"/>
      <c r="J132" s="2"/>
      <c r="K132" s="2"/>
      <c r="L132" s="2"/>
      <c r="M132" s="2"/>
    </row>
    <row r="133" spans="1:13" x14ac:dyDescent="0.25">
      <c r="A133" s="2"/>
      <c r="B133" s="3"/>
      <c r="C133" s="2"/>
      <c r="D133" s="2"/>
      <c r="E133" s="2"/>
      <c r="F133" s="2"/>
      <c r="G133" s="2"/>
      <c r="H133" s="2"/>
      <c r="I133" s="2"/>
      <c r="J133" s="2"/>
      <c r="K133" s="2"/>
      <c r="L133" s="2"/>
      <c r="M133" s="2"/>
    </row>
    <row r="134" spans="1:13" x14ac:dyDescent="0.25">
      <c r="A134" s="2"/>
      <c r="B134" s="3"/>
      <c r="C134" s="2"/>
      <c r="D134" s="2"/>
      <c r="E134" s="2"/>
      <c r="F134" s="2"/>
      <c r="G134" s="2"/>
      <c r="H134" s="2"/>
      <c r="I134" s="2"/>
      <c r="J134" s="2"/>
      <c r="K134" s="2"/>
      <c r="L134" s="2"/>
      <c r="M134" s="2"/>
    </row>
    <row r="135" spans="1:13" x14ac:dyDescent="0.25">
      <c r="A135" s="2"/>
      <c r="B135" s="3"/>
      <c r="C135" s="2"/>
      <c r="D135" s="2"/>
      <c r="E135" s="2"/>
      <c r="F135" s="2"/>
      <c r="G135" s="2"/>
      <c r="H135" s="2"/>
      <c r="I135" s="2"/>
      <c r="J135" s="2"/>
      <c r="K135" s="2"/>
      <c r="L135" s="2"/>
      <c r="M135" s="2"/>
    </row>
    <row r="136" spans="1:13" x14ac:dyDescent="0.25">
      <c r="A136" s="2"/>
      <c r="B136" s="3"/>
      <c r="C136" s="2"/>
      <c r="D136" s="2"/>
      <c r="E136" s="2"/>
      <c r="F136" s="2"/>
      <c r="G136" s="2"/>
      <c r="H136" s="2"/>
      <c r="I136" s="2"/>
      <c r="J136" s="2"/>
      <c r="K136" s="2"/>
      <c r="L136" s="2"/>
      <c r="M136" s="2"/>
    </row>
    <row r="137" spans="1:13" x14ac:dyDescent="0.25">
      <c r="A137" s="2"/>
      <c r="B137" s="3"/>
      <c r="C137" s="2"/>
      <c r="D137" s="2"/>
      <c r="E137" s="2"/>
      <c r="F137" s="2"/>
      <c r="G137" s="2"/>
      <c r="H137" s="2"/>
      <c r="I137" s="2"/>
      <c r="J137" s="2"/>
      <c r="K137" s="2"/>
      <c r="L137" s="2"/>
      <c r="M137" s="2"/>
    </row>
    <row r="138" spans="1:13" x14ac:dyDescent="0.25">
      <c r="A138" s="2"/>
      <c r="B138" s="3"/>
      <c r="C138" s="2"/>
      <c r="D138" s="2"/>
      <c r="E138" s="2"/>
      <c r="F138" s="2"/>
      <c r="G138" s="2"/>
      <c r="H138" s="2"/>
      <c r="I138" s="2"/>
      <c r="J138" s="2"/>
      <c r="K138" s="2"/>
      <c r="L138" s="2"/>
      <c r="M138" s="2"/>
    </row>
    <row r="139" spans="1:13" x14ac:dyDescent="0.25">
      <c r="A139" s="2"/>
      <c r="B139" s="3"/>
      <c r="C139" s="2"/>
      <c r="D139" s="2"/>
      <c r="E139" s="2"/>
      <c r="F139" s="2"/>
      <c r="G139" s="2"/>
      <c r="H139" s="2"/>
      <c r="I139" s="2"/>
      <c r="J139" s="2"/>
      <c r="K139" s="2"/>
      <c r="L139" s="2"/>
      <c r="M139" s="2"/>
    </row>
    <row r="140" spans="1:13" x14ac:dyDescent="0.25">
      <c r="A140" s="2"/>
      <c r="B140" s="3"/>
      <c r="C140" s="2"/>
      <c r="D140" s="2"/>
      <c r="E140" s="2"/>
      <c r="F140" s="2"/>
      <c r="G140" s="2"/>
      <c r="H140" s="2"/>
      <c r="I140" s="2"/>
      <c r="J140" s="2"/>
      <c r="K140" s="2"/>
      <c r="L140" s="2"/>
      <c r="M140" s="2"/>
    </row>
    <row r="141" spans="1:13" x14ac:dyDescent="0.25">
      <c r="A141" s="2"/>
      <c r="B141" s="3"/>
      <c r="C141" s="2"/>
      <c r="D141" s="2"/>
      <c r="E141" s="2"/>
      <c r="F141" s="2"/>
      <c r="G141" s="2"/>
      <c r="H141" s="2"/>
      <c r="I141" s="2"/>
      <c r="J141" s="2"/>
      <c r="K141" s="2"/>
      <c r="L141" s="2"/>
      <c r="M141" s="2"/>
    </row>
    <row r="142" spans="1:13" x14ac:dyDescent="0.25">
      <c r="A142" s="2"/>
      <c r="B142" s="3"/>
      <c r="C142" s="2"/>
      <c r="D142" s="2"/>
      <c r="E142" s="2"/>
      <c r="F142" s="2"/>
      <c r="G142" s="2"/>
      <c r="H142" s="2"/>
      <c r="I142" s="2"/>
      <c r="J142" s="2"/>
      <c r="K142" s="2"/>
      <c r="L142" s="2"/>
      <c r="M142" s="2"/>
    </row>
    <row r="143" spans="1:13" x14ac:dyDescent="0.25">
      <c r="A143" s="2"/>
      <c r="B143" s="3"/>
      <c r="C143" s="2"/>
      <c r="D143" s="2"/>
      <c r="E143" s="2"/>
      <c r="F143" s="2"/>
      <c r="G143" s="2"/>
      <c r="H143" s="2"/>
      <c r="I143" s="2"/>
      <c r="J143" s="2"/>
      <c r="K143" s="2"/>
      <c r="L143" s="2"/>
      <c r="M143" s="2"/>
    </row>
    <row r="144" spans="1:13" x14ac:dyDescent="0.25">
      <c r="A144" s="2"/>
      <c r="B144" s="3"/>
      <c r="C144" s="2"/>
      <c r="D144" s="2"/>
      <c r="E144" s="2"/>
      <c r="F144" s="2"/>
      <c r="G144" s="2"/>
      <c r="H144" s="2"/>
      <c r="I144" s="2"/>
      <c r="J144" s="2"/>
      <c r="K144" s="2"/>
      <c r="L144" s="2"/>
      <c r="M144" s="2"/>
    </row>
    <row r="145" spans="1:13" x14ac:dyDescent="0.25">
      <c r="A145" s="2"/>
      <c r="B145" s="3"/>
      <c r="C145" s="2"/>
      <c r="D145" s="2"/>
      <c r="E145" s="2"/>
      <c r="F145" s="2"/>
      <c r="G145" s="2"/>
      <c r="H145" s="2"/>
      <c r="I145" s="2"/>
      <c r="J145" s="2"/>
      <c r="K145" s="2"/>
      <c r="L145" s="2"/>
      <c r="M145" s="2"/>
    </row>
    <row r="146" spans="1:13" x14ac:dyDescent="0.25">
      <c r="A146" s="2"/>
      <c r="B146" s="3"/>
      <c r="C146" s="2"/>
      <c r="D146" s="2"/>
      <c r="E146" s="2"/>
      <c r="F146" s="2"/>
      <c r="G146" s="2"/>
      <c r="H146" s="2"/>
      <c r="I146" s="2"/>
      <c r="J146" s="2"/>
      <c r="K146" s="2"/>
      <c r="L146" s="2"/>
      <c r="M146" s="2"/>
    </row>
    <row r="147" spans="1:13" x14ac:dyDescent="0.25">
      <c r="A147" s="2"/>
      <c r="B147" s="3"/>
      <c r="C147" s="2"/>
      <c r="D147" s="2"/>
      <c r="E147" s="2"/>
      <c r="F147" s="2"/>
      <c r="G147" s="2"/>
      <c r="H147" s="2"/>
      <c r="I147" s="2"/>
      <c r="J147" s="2"/>
      <c r="K147" s="2"/>
      <c r="L147" s="2"/>
      <c r="M147" s="2"/>
    </row>
    <row r="148" spans="1:13" x14ac:dyDescent="0.25">
      <c r="A148" s="2"/>
      <c r="B148" s="3"/>
      <c r="C148" s="2"/>
      <c r="D148" s="2"/>
      <c r="E148" s="2"/>
      <c r="F148" s="2"/>
      <c r="G148" s="2"/>
      <c r="H148" s="2"/>
      <c r="I148" s="2"/>
      <c r="J148" s="2"/>
      <c r="K148" s="2"/>
      <c r="L148" s="2"/>
      <c r="M148" s="2"/>
    </row>
    <row r="149" spans="1:13" x14ac:dyDescent="0.25">
      <c r="A149" s="2"/>
      <c r="B149" s="3"/>
      <c r="C149" s="2"/>
      <c r="D149" s="2"/>
      <c r="E149" s="2"/>
      <c r="F149" s="2"/>
      <c r="G149" s="2"/>
      <c r="H149" s="2"/>
      <c r="I149" s="2"/>
      <c r="J149" s="2"/>
      <c r="K149" s="2"/>
      <c r="L149" s="2"/>
      <c r="M149" s="2"/>
    </row>
    <row r="150" spans="1:13" x14ac:dyDescent="0.25">
      <c r="A150" s="2"/>
      <c r="B150" s="3"/>
      <c r="C150" s="2"/>
      <c r="D150" s="2"/>
      <c r="E150" s="2"/>
      <c r="F150" s="2"/>
      <c r="G150" s="2"/>
      <c r="H150" s="2"/>
      <c r="I150" s="2"/>
      <c r="J150" s="2"/>
      <c r="K150" s="2"/>
      <c r="L150" s="2"/>
      <c r="M150" s="2"/>
    </row>
    <row r="151" spans="1:13" x14ac:dyDescent="0.25">
      <c r="A151" s="2"/>
      <c r="B151" s="3"/>
      <c r="C151" s="2"/>
      <c r="D151" s="2"/>
      <c r="E151" s="2"/>
      <c r="F151" s="2"/>
      <c r="G151" s="2"/>
      <c r="H151" s="2"/>
      <c r="I151" s="2"/>
      <c r="J151" s="2"/>
      <c r="K151" s="2"/>
      <c r="L151" s="2"/>
      <c r="M151" s="2"/>
    </row>
    <row r="152" spans="1:13" x14ac:dyDescent="0.25">
      <c r="A152" s="2"/>
      <c r="B152" s="3"/>
      <c r="C152" s="2"/>
      <c r="D152" s="2"/>
      <c r="E152" s="2"/>
      <c r="F152" s="2"/>
      <c r="G152" s="2"/>
      <c r="H152" s="2"/>
      <c r="I152" s="2"/>
      <c r="J152" s="2"/>
      <c r="K152" s="2"/>
      <c r="L152" s="2"/>
      <c r="M152" s="2"/>
    </row>
    <row r="153" spans="1:13" x14ac:dyDescent="0.25">
      <c r="A153" s="2"/>
      <c r="B153" s="3"/>
      <c r="C153" s="2"/>
      <c r="D153" s="2"/>
      <c r="E153" s="2"/>
      <c r="F153" s="2"/>
      <c r="G153" s="2"/>
      <c r="H153" s="2"/>
      <c r="I153" s="2"/>
      <c r="J153" s="2"/>
      <c r="K153" s="2"/>
      <c r="L153" s="2"/>
      <c r="M153" s="2"/>
    </row>
    <row r="154" spans="1:13" x14ac:dyDescent="0.25">
      <c r="A154" s="2"/>
      <c r="B154" s="3"/>
      <c r="C154" s="2"/>
      <c r="D154" s="2"/>
      <c r="E154" s="2"/>
      <c r="F154" s="2"/>
      <c r="G154" s="2"/>
      <c r="H154" s="2"/>
      <c r="I154" s="2"/>
      <c r="J154" s="2"/>
      <c r="K154" s="2"/>
      <c r="L154" s="2"/>
      <c r="M154" s="2"/>
    </row>
    <row r="155" spans="1:13" x14ac:dyDescent="0.25">
      <c r="A155" s="2"/>
      <c r="B155" s="3"/>
      <c r="C155" s="2"/>
      <c r="D155" s="2"/>
      <c r="E155" s="2"/>
      <c r="F155" s="2"/>
      <c r="G155" s="2"/>
      <c r="H155" s="2"/>
      <c r="I155" s="2"/>
      <c r="J155" s="2"/>
      <c r="K155" s="2"/>
      <c r="L155" s="2"/>
      <c r="M155" s="2"/>
    </row>
    <row r="156" spans="1:13" x14ac:dyDescent="0.25">
      <c r="A156" s="2"/>
      <c r="B156" s="3"/>
      <c r="C156" s="2"/>
      <c r="D156" s="2"/>
      <c r="E156" s="2"/>
      <c r="F156" s="2"/>
      <c r="G156" s="2"/>
      <c r="H156" s="2"/>
      <c r="I156" s="2"/>
      <c r="J156" s="2"/>
      <c r="K156" s="2"/>
      <c r="L156" s="2"/>
      <c r="M156" s="2"/>
    </row>
    <row r="157" spans="1:13" x14ac:dyDescent="0.25">
      <c r="A157" s="2"/>
      <c r="B157" s="3"/>
      <c r="C157" s="2"/>
      <c r="D157" s="2"/>
      <c r="E157" s="2"/>
      <c r="F157" s="2"/>
      <c r="G157" s="2"/>
      <c r="H157" s="2"/>
      <c r="I157" s="2"/>
      <c r="J157" s="2"/>
      <c r="K157" s="2"/>
      <c r="L157" s="2"/>
      <c r="M157" s="2"/>
    </row>
    <row r="158" spans="1:13" x14ac:dyDescent="0.25">
      <c r="A158" s="2"/>
      <c r="B158" s="3"/>
      <c r="C158" s="2"/>
      <c r="D158" s="2"/>
      <c r="E158" s="2"/>
      <c r="F158" s="2"/>
      <c r="G158" s="2"/>
      <c r="H158" s="2"/>
      <c r="I158" s="2"/>
      <c r="J158" s="2"/>
      <c r="K158" s="2"/>
      <c r="L158" s="2"/>
      <c r="M158" s="2"/>
    </row>
    <row r="159" spans="1:13" x14ac:dyDescent="0.25">
      <c r="A159" s="2"/>
      <c r="B159" s="3"/>
      <c r="C159" s="2"/>
      <c r="D159" s="2"/>
      <c r="E159" s="2"/>
      <c r="F159" s="2"/>
      <c r="G159" s="2"/>
      <c r="H159" s="2"/>
      <c r="I159" s="2"/>
      <c r="J159" s="2"/>
      <c r="K159" s="2"/>
      <c r="L159" s="2"/>
      <c r="M159" s="2"/>
    </row>
    <row r="160" spans="1:13" x14ac:dyDescent="0.25">
      <c r="A160" s="2"/>
      <c r="B160" s="3"/>
      <c r="C160" s="2"/>
      <c r="D160" s="2"/>
      <c r="E160" s="2"/>
      <c r="F160" s="2"/>
      <c r="G160" s="2"/>
      <c r="H160" s="2"/>
      <c r="I160" s="2"/>
      <c r="J160" s="2"/>
      <c r="K160" s="2"/>
      <c r="L160" s="2"/>
      <c r="M160" s="2"/>
    </row>
    <row r="161" spans="1:13" x14ac:dyDescent="0.25">
      <c r="A161" s="2"/>
      <c r="B161" s="3"/>
      <c r="C161" s="2"/>
      <c r="D161" s="2"/>
      <c r="E161" s="2"/>
      <c r="F161" s="2"/>
      <c r="G161" s="2"/>
      <c r="H161" s="2"/>
      <c r="I161" s="2"/>
      <c r="J161" s="2"/>
      <c r="K161" s="2"/>
      <c r="L161" s="2"/>
      <c r="M161" s="2"/>
    </row>
    <row r="162" spans="1:13" x14ac:dyDescent="0.25">
      <c r="A162" s="2"/>
      <c r="B162" s="3"/>
      <c r="C162" s="2"/>
      <c r="D162" s="2"/>
      <c r="E162" s="2"/>
      <c r="F162" s="2"/>
      <c r="G162" s="2"/>
      <c r="H162" s="2"/>
      <c r="I162" s="2"/>
      <c r="J162" s="2"/>
      <c r="K162" s="2"/>
      <c r="L162" s="2"/>
      <c r="M162" s="2"/>
    </row>
    <row r="163" spans="1:13" x14ac:dyDescent="0.25">
      <c r="A163" s="2"/>
      <c r="B163" s="3"/>
      <c r="C163" s="2"/>
      <c r="D163" s="2"/>
      <c r="E163" s="2"/>
      <c r="F163" s="2"/>
      <c r="G163" s="2"/>
      <c r="H163" s="2"/>
      <c r="I163" s="2"/>
      <c r="J163" s="2"/>
      <c r="K163" s="2"/>
      <c r="L163" s="2"/>
      <c r="M163" s="2"/>
    </row>
    <row r="164" spans="1:13" x14ac:dyDescent="0.25">
      <c r="A164" s="2"/>
      <c r="B164" s="3"/>
      <c r="C164" s="2"/>
      <c r="D164" s="2"/>
      <c r="E164" s="2"/>
      <c r="F164" s="2"/>
      <c r="G164" s="2"/>
      <c r="H164" s="2"/>
      <c r="I164" s="2"/>
      <c r="J164" s="2"/>
      <c r="K164" s="2"/>
      <c r="L164" s="2"/>
      <c r="M164" s="2"/>
    </row>
    <row r="165" spans="1:13" x14ac:dyDescent="0.25">
      <c r="A165" s="2"/>
      <c r="B165" s="3"/>
      <c r="C165" s="2"/>
      <c r="D165" s="2"/>
      <c r="E165" s="2"/>
      <c r="F165" s="2"/>
      <c r="G165" s="2"/>
      <c r="H165" s="2"/>
      <c r="I165" s="2"/>
      <c r="J165" s="2"/>
      <c r="K165" s="2"/>
      <c r="L165" s="2"/>
      <c r="M165" s="2"/>
    </row>
    <row r="166" spans="1:13" x14ac:dyDescent="0.25">
      <c r="A166" s="2"/>
      <c r="B166" s="3"/>
      <c r="C166" s="2"/>
      <c r="D166" s="2"/>
      <c r="E166" s="2"/>
      <c r="F166" s="2"/>
      <c r="G166" s="2"/>
      <c r="H166" s="2"/>
      <c r="I166" s="2"/>
      <c r="J166" s="2"/>
      <c r="K166" s="2"/>
      <c r="L166" s="2"/>
      <c r="M166" s="2"/>
    </row>
    <row r="167" spans="1:13" x14ac:dyDescent="0.25">
      <c r="A167" s="2"/>
      <c r="B167" s="3"/>
      <c r="C167" s="2"/>
      <c r="D167" s="2"/>
      <c r="E167" s="2"/>
      <c r="F167" s="2"/>
      <c r="G167" s="2"/>
      <c r="H167" s="2"/>
      <c r="I167" s="2"/>
      <c r="J167" s="2"/>
      <c r="K167" s="2"/>
      <c r="L167" s="2"/>
      <c r="M167" s="2"/>
    </row>
    <row r="168" spans="1:13" x14ac:dyDescent="0.25">
      <c r="A168" s="2"/>
      <c r="B168" s="3"/>
      <c r="C168" s="2"/>
      <c r="D168" s="2"/>
      <c r="E168" s="2"/>
      <c r="F168" s="2"/>
      <c r="G168" s="2"/>
      <c r="H168" s="2"/>
      <c r="I168" s="2"/>
      <c r="J168" s="2"/>
      <c r="K168" s="2"/>
      <c r="L168" s="2"/>
      <c r="M168" s="2"/>
    </row>
    <row r="169" spans="1:13" x14ac:dyDescent="0.25">
      <c r="A169" s="2"/>
      <c r="B169" s="3"/>
      <c r="C169" s="2"/>
      <c r="D169" s="2"/>
      <c r="E169" s="2"/>
      <c r="F169" s="2"/>
      <c r="G169" s="2"/>
      <c r="H169" s="2"/>
      <c r="I169" s="2"/>
      <c r="J169" s="2"/>
      <c r="K169" s="2"/>
      <c r="L169" s="2"/>
      <c r="M169" s="2"/>
    </row>
    <row r="170" spans="1:13" x14ac:dyDescent="0.25">
      <c r="A170" s="2"/>
      <c r="B170" s="3"/>
      <c r="C170" s="2"/>
      <c r="D170" s="2"/>
      <c r="E170" s="2"/>
      <c r="F170" s="2"/>
      <c r="G170" s="2"/>
      <c r="H170" s="2"/>
      <c r="I170" s="2"/>
      <c r="J170" s="2"/>
      <c r="K170" s="2"/>
      <c r="L170" s="2"/>
      <c r="M170" s="2"/>
    </row>
    <row r="171" spans="1:13" x14ac:dyDescent="0.25">
      <c r="A171" s="2"/>
      <c r="B171" s="3"/>
      <c r="C171" s="2"/>
      <c r="D171" s="2"/>
      <c r="E171" s="2"/>
      <c r="F171" s="2"/>
      <c r="G171" s="2"/>
      <c r="H171" s="2"/>
      <c r="I171" s="2"/>
      <c r="J171" s="2"/>
      <c r="K171" s="2"/>
      <c r="L171" s="2"/>
      <c r="M171" s="2"/>
    </row>
    <row r="172" spans="1:13" x14ac:dyDescent="0.25">
      <c r="A172" s="2"/>
      <c r="B172" s="3"/>
      <c r="C172" s="2"/>
      <c r="D172" s="2"/>
      <c r="E172" s="2"/>
      <c r="F172" s="2"/>
      <c r="G172" s="2"/>
      <c r="H172" s="2"/>
      <c r="I172" s="2"/>
      <c r="J172" s="2"/>
      <c r="K172" s="2"/>
      <c r="L172" s="2"/>
      <c r="M172" s="2"/>
    </row>
    <row r="173" spans="1:13" x14ac:dyDescent="0.25">
      <c r="A173" s="2"/>
      <c r="B173" s="3"/>
      <c r="C173" s="2"/>
      <c r="D173" s="2"/>
      <c r="E173" s="2"/>
      <c r="F173" s="2"/>
      <c r="G173" s="2"/>
      <c r="H173" s="2"/>
      <c r="I173" s="2"/>
      <c r="J173" s="2"/>
      <c r="K173" s="2"/>
      <c r="L173" s="2"/>
      <c r="M173" s="2"/>
    </row>
    <row r="174" spans="1:13" x14ac:dyDescent="0.25">
      <c r="A174" s="2"/>
      <c r="B174" s="3"/>
      <c r="C174" s="2"/>
      <c r="D174" s="2"/>
      <c r="E174" s="2"/>
      <c r="F174" s="2"/>
      <c r="G174" s="2"/>
      <c r="H174" s="2"/>
      <c r="I174" s="2"/>
      <c r="J174" s="2"/>
      <c r="K174" s="2"/>
      <c r="L174" s="2"/>
      <c r="M174" s="2"/>
    </row>
    <row r="175" spans="1:13" x14ac:dyDescent="0.25">
      <c r="A175" s="2"/>
      <c r="B175" s="3"/>
      <c r="C175" s="2"/>
      <c r="D175" s="2"/>
      <c r="E175" s="2"/>
      <c r="F175" s="2"/>
      <c r="G175" s="2"/>
      <c r="H175" s="2"/>
      <c r="I175" s="2"/>
      <c r="J175" s="2"/>
      <c r="K175" s="2"/>
      <c r="L175" s="2"/>
      <c r="M175" s="2"/>
    </row>
    <row r="176" spans="1:13" x14ac:dyDescent="0.25">
      <c r="A176" s="2"/>
      <c r="B176" s="3"/>
      <c r="C176" s="2"/>
      <c r="D176" s="2"/>
      <c r="E176" s="2"/>
      <c r="F176" s="2"/>
      <c r="G176" s="2"/>
      <c r="H176" s="2"/>
      <c r="I176" s="2"/>
      <c r="J176" s="2"/>
      <c r="K176" s="2"/>
      <c r="L176" s="2"/>
      <c r="M176" s="2"/>
    </row>
    <row r="177" spans="1:13" x14ac:dyDescent="0.25">
      <c r="A177" s="2"/>
      <c r="B177" s="3"/>
      <c r="C177" s="2"/>
      <c r="D177" s="2"/>
      <c r="E177" s="2"/>
      <c r="F177" s="2"/>
      <c r="G177" s="2"/>
      <c r="H177" s="2"/>
      <c r="I177" s="2"/>
      <c r="J177" s="2"/>
      <c r="K177" s="2"/>
      <c r="L177" s="2"/>
      <c r="M177" s="2"/>
    </row>
    <row r="178" spans="1:13" x14ac:dyDescent="0.25">
      <c r="A178" s="2"/>
      <c r="B178" s="3"/>
      <c r="C178" s="2"/>
      <c r="D178" s="2"/>
      <c r="E178" s="2"/>
      <c r="F178" s="2"/>
      <c r="G178" s="2"/>
      <c r="H178" s="2"/>
      <c r="I178" s="2"/>
      <c r="J178" s="2"/>
      <c r="K178" s="2"/>
      <c r="L178" s="2"/>
      <c r="M178" s="2"/>
    </row>
    <row r="179" spans="1:13" x14ac:dyDescent="0.25">
      <c r="A179" s="2"/>
      <c r="B179" s="3"/>
      <c r="C179" s="2"/>
      <c r="D179" s="2"/>
      <c r="E179" s="2"/>
      <c r="F179" s="2"/>
      <c r="G179" s="2"/>
      <c r="H179" s="2"/>
      <c r="I179" s="2"/>
      <c r="J179" s="2"/>
      <c r="K179" s="2"/>
      <c r="L179" s="2"/>
      <c r="M179" s="2"/>
    </row>
    <row r="180" spans="1:13" x14ac:dyDescent="0.25">
      <c r="A180" s="2"/>
      <c r="B180" s="3"/>
      <c r="C180" s="2"/>
      <c r="D180" s="2"/>
      <c r="E180" s="2"/>
      <c r="F180" s="2"/>
      <c r="G180" s="2"/>
      <c r="H180" s="2"/>
      <c r="I180" s="2"/>
      <c r="J180" s="2"/>
      <c r="K180" s="2"/>
      <c r="L180" s="2"/>
      <c r="M180" s="2"/>
    </row>
    <row r="181" spans="1:13" x14ac:dyDescent="0.25">
      <c r="A181" s="2"/>
      <c r="B181" s="3"/>
      <c r="C181" s="2"/>
      <c r="D181" s="2"/>
      <c r="E181" s="2"/>
      <c r="F181" s="2"/>
      <c r="G181" s="2"/>
      <c r="H181" s="2"/>
      <c r="I181" s="2"/>
      <c r="J181" s="2"/>
      <c r="K181" s="2"/>
      <c r="L181" s="2"/>
      <c r="M181" s="2"/>
    </row>
    <row r="182" spans="1:13" x14ac:dyDescent="0.25">
      <c r="A182" s="2"/>
      <c r="B182" s="3"/>
      <c r="C182" s="2"/>
      <c r="D182" s="2"/>
      <c r="E182" s="2"/>
      <c r="F182" s="2"/>
      <c r="G182" s="2"/>
      <c r="H182" s="2"/>
      <c r="I182" s="2"/>
      <c r="J182" s="2"/>
      <c r="K182" s="2"/>
      <c r="L182" s="2"/>
      <c r="M182" s="2"/>
    </row>
    <row r="183" spans="1:13" x14ac:dyDescent="0.25">
      <c r="A183" s="2"/>
      <c r="B183" s="3"/>
      <c r="C183" s="2"/>
      <c r="D183" s="2"/>
      <c r="E183" s="2"/>
      <c r="F183" s="2"/>
      <c r="G183" s="2"/>
      <c r="H183" s="2"/>
      <c r="I183" s="2"/>
      <c r="J183" s="2"/>
      <c r="K183" s="2"/>
      <c r="L183" s="2"/>
      <c r="M183" s="2"/>
    </row>
    <row r="184" spans="1:13" x14ac:dyDescent="0.25">
      <c r="A184" s="2"/>
      <c r="B184" s="3"/>
      <c r="C184" s="2"/>
      <c r="D184" s="2"/>
      <c r="E184" s="2"/>
      <c r="F184" s="2"/>
      <c r="G184" s="2"/>
      <c r="H184" s="2"/>
      <c r="I184" s="2"/>
      <c r="J184" s="2"/>
      <c r="K184" s="2"/>
      <c r="L184" s="2"/>
      <c r="M184" s="2"/>
    </row>
    <row r="185" spans="1:13" x14ac:dyDescent="0.25">
      <c r="A185" s="2"/>
      <c r="B185" s="3"/>
      <c r="C185" s="2"/>
      <c r="D185" s="2"/>
      <c r="E185" s="2"/>
      <c r="F185" s="2"/>
      <c r="G185" s="2"/>
      <c r="H185" s="2"/>
      <c r="I185" s="2"/>
      <c r="J185" s="2"/>
      <c r="K185" s="2"/>
      <c r="L185" s="2"/>
      <c r="M185" s="2"/>
    </row>
    <row r="186" spans="1:13" x14ac:dyDescent="0.25">
      <c r="A186" s="2"/>
      <c r="B186" s="3"/>
      <c r="C186" s="2"/>
      <c r="D186" s="2"/>
      <c r="E186" s="2"/>
      <c r="F186" s="2"/>
      <c r="G186" s="2"/>
      <c r="H186" s="2"/>
      <c r="I186" s="2"/>
      <c r="J186" s="2"/>
      <c r="K186" s="2"/>
      <c r="L186" s="2"/>
      <c r="M186" s="2"/>
    </row>
    <row r="187" spans="1:13" x14ac:dyDescent="0.25">
      <c r="A187" s="2"/>
      <c r="B187" s="3"/>
      <c r="C187" s="2"/>
      <c r="D187" s="2"/>
      <c r="E187" s="2"/>
      <c r="F187" s="2"/>
      <c r="G187" s="2"/>
      <c r="H187" s="2"/>
      <c r="I187" s="2"/>
      <c r="J187" s="2"/>
      <c r="K187" s="2"/>
      <c r="L187" s="2"/>
      <c r="M187" s="2"/>
    </row>
    <row r="188" spans="1:13" x14ac:dyDescent="0.25">
      <c r="A188" s="2"/>
      <c r="B188" s="3"/>
      <c r="C188" s="2"/>
      <c r="D188" s="2"/>
      <c r="E188" s="2"/>
      <c r="F188" s="2"/>
      <c r="G188" s="2"/>
      <c r="H188" s="2"/>
      <c r="I188" s="2"/>
      <c r="J188" s="2"/>
      <c r="K188" s="2"/>
      <c r="L188" s="2"/>
      <c r="M188" s="2"/>
    </row>
    <row r="189" spans="1:13" x14ac:dyDescent="0.25">
      <c r="A189" s="2"/>
      <c r="B189" s="3"/>
      <c r="C189" s="2"/>
      <c r="D189" s="2"/>
      <c r="E189" s="2"/>
      <c r="F189" s="2"/>
      <c r="G189" s="2"/>
      <c r="H189" s="2"/>
      <c r="I189" s="2"/>
      <c r="J189" s="2"/>
      <c r="K189" s="2"/>
      <c r="L189" s="2"/>
      <c r="M189" s="2"/>
    </row>
    <row r="190" spans="1:13" x14ac:dyDescent="0.25">
      <c r="A190" s="2"/>
      <c r="B190" s="3"/>
      <c r="C190" s="2"/>
      <c r="D190" s="2"/>
      <c r="E190" s="2"/>
      <c r="F190" s="2"/>
      <c r="G190" s="2"/>
      <c r="H190" s="2"/>
      <c r="I190" s="2"/>
      <c r="J190" s="2"/>
      <c r="K190" s="2"/>
      <c r="L190" s="2"/>
      <c r="M190" s="2"/>
    </row>
    <row r="191" spans="1:13" x14ac:dyDescent="0.25">
      <c r="A191" s="2"/>
      <c r="B191" s="3"/>
      <c r="C191" s="2"/>
      <c r="D191" s="2"/>
      <c r="E191" s="2"/>
      <c r="F191" s="2"/>
      <c r="G191" s="2"/>
      <c r="H191" s="2"/>
      <c r="I191" s="2"/>
      <c r="J191" s="2"/>
      <c r="K191" s="2"/>
      <c r="L191" s="2"/>
      <c r="M191" s="2"/>
    </row>
    <row r="192" spans="1:13" x14ac:dyDescent="0.25">
      <c r="A192" s="2"/>
      <c r="B192" s="3"/>
      <c r="C192" s="2"/>
      <c r="D192" s="2"/>
      <c r="E192" s="2"/>
      <c r="F192" s="2"/>
      <c r="G192" s="2"/>
      <c r="H192" s="2"/>
      <c r="I192" s="2"/>
      <c r="J192" s="2"/>
      <c r="K192" s="2"/>
      <c r="L192" s="2"/>
      <c r="M192" s="2"/>
    </row>
    <row r="193" spans="1:13" x14ac:dyDescent="0.25">
      <c r="A193" s="2"/>
      <c r="B193" s="3"/>
      <c r="C193" s="2"/>
      <c r="D193" s="2"/>
      <c r="E193" s="2"/>
      <c r="F193" s="2"/>
      <c r="G193" s="2"/>
      <c r="H193" s="2"/>
      <c r="I193" s="2"/>
      <c r="J193" s="2"/>
      <c r="K193" s="2"/>
      <c r="L193" s="2"/>
      <c r="M193" s="2"/>
    </row>
    <row r="194" spans="1:13" x14ac:dyDescent="0.25">
      <c r="A194" s="2"/>
      <c r="B194" s="3"/>
      <c r="C194" s="2"/>
      <c r="D194" s="2"/>
      <c r="E194" s="2"/>
      <c r="F194" s="2"/>
      <c r="G194" s="2"/>
      <c r="H194" s="2"/>
      <c r="I194" s="2"/>
      <c r="J194" s="2"/>
      <c r="K194" s="2"/>
      <c r="L194" s="2"/>
      <c r="M194" s="2"/>
    </row>
    <row r="195" spans="1:13" x14ac:dyDescent="0.25">
      <c r="A195" s="2"/>
      <c r="B195" s="3"/>
      <c r="C195" s="2"/>
      <c r="D195" s="2"/>
      <c r="E195" s="2"/>
      <c r="F195" s="2"/>
      <c r="G195" s="2"/>
      <c r="H195" s="2"/>
      <c r="I195" s="2"/>
      <c r="J195" s="2"/>
      <c r="K195" s="2"/>
      <c r="L195" s="2"/>
      <c r="M195" s="2"/>
    </row>
    <row r="196" spans="1:13" x14ac:dyDescent="0.25">
      <c r="A196" s="2"/>
      <c r="B196" s="3"/>
      <c r="C196" s="2"/>
      <c r="D196" s="2"/>
      <c r="E196" s="2"/>
      <c r="F196" s="2"/>
      <c r="G196" s="2"/>
      <c r="H196" s="2"/>
      <c r="I196" s="2"/>
      <c r="J196" s="2"/>
      <c r="K196" s="2"/>
      <c r="L196" s="2"/>
      <c r="M196" s="2"/>
    </row>
    <row r="197" spans="1:13" x14ac:dyDescent="0.25">
      <c r="A197" s="2"/>
      <c r="B197" s="3"/>
      <c r="C197" s="2"/>
      <c r="D197" s="2"/>
      <c r="E197" s="2"/>
      <c r="F197" s="2"/>
      <c r="G197" s="2"/>
      <c r="H197" s="2"/>
      <c r="I197" s="2"/>
      <c r="J197" s="2"/>
      <c r="K197" s="2"/>
      <c r="L197" s="2"/>
      <c r="M197" s="2"/>
    </row>
    <row r="198" spans="1:13" x14ac:dyDescent="0.25">
      <c r="A198" s="2"/>
      <c r="B198" s="3"/>
      <c r="C198" s="2"/>
      <c r="D198" s="2"/>
      <c r="E198" s="2"/>
      <c r="F198" s="2"/>
      <c r="G198" s="2"/>
      <c r="H198" s="2"/>
      <c r="I198" s="2"/>
      <c r="J198" s="2"/>
      <c r="K198" s="2"/>
      <c r="L198" s="2"/>
      <c r="M198" s="2"/>
    </row>
    <row r="199" spans="1:13" x14ac:dyDescent="0.25">
      <c r="A199" s="2"/>
      <c r="B199" s="3"/>
      <c r="C199" s="2"/>
      <c r="D199" s="2"/>
      <c r="E199" s="2"/>
      <c r="F199" s="2"/>
      <c r="G199" s="2"/>
      <c r="H199" s="2"/>
      <c r="I199" s="2"/>
      <c r="J199" s="2"/>
      <c r="K199" s="2"/>
      <c r="L199" s="2"/>
      <c r="M199" s="2"/>
    </row>
    <row r="200" spans="1:13" x14ac:dyDescent="0.25">
      <c r="A200" s="2"/>
      <c r="B200" s="3"/>
      <c r="C200" s="2"/>
      <c r="D200" s="2"/>
      <c r="E200" s="2"/>
      <c r="F200" s="2"/>
      <c r="G200" s="2"/>
      <c r="H200" s="2"/>
      <c r="I200" s="2"/>
      <c r="J200" s="2"/>
      <c r="K200" s="2"/>
      <c r="L200" s="2"/>
      <c r="M200" s="2"/>
    </row>
    <row r="201" spans="1:13" x14ac:dyDescent="0.25">
      <c r="A201" s="2"/>
      <c r="B201" s="3"/>
      <c r="C201" s="2"/>
      <c r="D201" s="2"/>
      <c r="E201" s="2"/>
      <c r="F201" s="2"/>
      <c r="G201" s="2"/>
      <c r="H201" s="2"/>
      <c r="I201" s="2"/>
      <c r="J201" s="2"/>
      <c r="K201" s="2"/>
      <c r="L201" s="2"/>
      <c r="M201" s="2"/>
    </row>
    <row r="202" spans="1:13" x14ac:dyDescent="0.25">
      <c r="A202" s="2"/>
      <c r="B202" s="3"/>
      <c r="C202" s="2"/>
      <c r="D202" s="2"/>
      <c r="E202" s="2"/>
      <c r="F202" s="2"/>
      <c r="G202" s="2"/>
      <c r="H202" s="2"/>
      <c r="I202" s="2"/>
      <c r="J202" s="2"/>
      <c r="K202" s="2"/>
      <c r="L202" s="2"/>
      <c r="M202" s="2"/>
    </row>
    <row r="203" spans="1:13" x14ac:dyDescent="0.25">
      <c r="A203" s="2"/>
      <c r="B203" s="3"/>
      <c r="C203" s="2"/>
      <c r="D203" s="2"/>
      <c r="E203" s="2"/>
      <c r="F203" s="2"/>
      <c r="G203" s="2"/>
      <c r="H203" s="2"/>
      <c r="I203" s="2"/>
      <c r="J203" s="2"/>
      <c r="K203" s="2"/>
      <c r="L203" s="2"/>
      <c r="M203" s="2"/>
    </row>
    <row r="204" spans="1:13" x14ac:dyDescent="0.25">
      <c r="A204" s="2"/>
      <c r="B204" s="3"/>
      <c r="C204" s="2"/>
      <c r="D204" s="2"/>
      <c r="E204" s="2"/>
      <c r="F204" s="2"/>
      <c r="G204" s="2"/>
      <c r="H204" s="2"/>
      <c r="I204" s="2"/>
      <c r="J204" s="2"/>
      <c r="K204" s="2"/>
      <c r="L204" s="2"/>
      <c r="M204" s="2"/>
    </row>
    <row r="205" spans="1:13" x14ac:dyDescent="0.25">
      <c r="A205" s="2"/>
      <c r="B205" s="3"/>
      <c r="C205" s="2"/>
      <c r="D205" s="2"/>
      <c r="E205" s="2"/>
      <c r="F205" s="2"/>
      <c r="G205" s="2"/>
      <c r="H205" s="2"/>
      <c r="I205" s="2"/>
      <c r="J205" s="2"/>
      <c r="K205" s="2"/>
      <c r="L205" s="2"/>
      <c r="M205" s="2"/>
    </row>
    <row r="206" spans="1:13" x14ac:dyDescent="0.25">
      <c r="A206" s="2"/>
      <c r="B206" s="3"/>
      <c r="C206" s="2"/>
      <c r="D206" s="2"/>
      <c r="E206" s="2"/>
      <c r="F206" s="2"/>
      <c r="G206" s="2"/>
      <c r="H206" s="2"/>
      <c r="I206" s="2"/>
      <c r="J206" s="2"/>
      <c r="K206" s="2"/>
      <c r="L206" s="2"/>
      <c r="M206" s="2"/>
    </row>
    <row r="207" spans="1:13" x14ac:dyDescent="0.25">
      <c r="A207" s="2"/>
      <c r="B207" s="3"/>
      <c r="C207" s="2"/>
      <c r="D207" s="2"/>
      <c r="E207" s="2"/>
      <c r="F207" s="2"/>
      <c r="G207" s="2"/>
      <c r="H207" s="2"/>
      <c r="I207" s="2"/>
      <c r="J207" s="2"/>
      <c r="K207" s="2"/>
      <c r="L207" s="2"/>
      <c r="M207" s="2"/>
    </row>
    <row r="208" spans="1:13" x14ac:dyDescent="0.25">
      <c r="A208" s="2"/>
      <c r="B208" s="3"/>
      <c r="C208" s="2"/>
      <c r="D208" s="2"/>
      <c r="E208" s="2"/>
      <c r="F208" s="2"/>
      <c r="G208" s="2"/>
      <c r="H208" s="2"/>
      <c r="I208" s="2"/>
      <c r="J208" s="2"/>
      <c r="K208" s="2"/>
      <c r="L208" s="2"/>
      <c r="M208" s="2"/>
    </row>
    <row r="209" spans="1:13" x14ac:dyDescent="0.25">
      <c r="A209" s="2"/>
      <c r="B209" s="3"/>
      <c r="C209" s="2"/>
      <c r="D209" s="2"/>
      <c r="E209" s="2"/>
      <c r="F209" s="2"/>
      <c r="G209" s="2"/>
      <c r="H209" s="2"/>
      <c r="I209" s="2"/>
      <c r="J209" s="2"/>
      <c r="K209" s="2"/>
      <c r="L209" s="2"/>
      <c r="M209" s="2"/>
    </row>
    <row r="210" spans="1:13" x14ac:dyDescent="0.25">
      <c r="A210" s="2"/>
      <c r="B210" s="3"/>
      <c r="C210" s="2"/>
      <c r="D210" s="2"/>
      <c r="E210" s="2"/>
      <c r="F210" s="2"/>
      <c r="G210" s="2"/>
      <c r="H210" s="2"/>
      <c r="I210" s="2"/>
      <c r="J210" s="2"/>
      <c r="K210" s="2"/>
      <c r="L210" s="2"/>
      <c r="M210" s="2"/>
    </row>
    <row r="211" spans="1:13" x14ac:dyDescent="0.25">
      <c r="A211" s="2"/>
      <c r="B211" s="3"/>
      <c r="C211" s="2"/>
      <c r="D211" s="2"/>
      <c r="E211" s="2"/>
      <c r="F211" s="2"/>
      <c r="G211" s="2"/>
      <c r="H211" s="2"/>
      <c r="I211" s="2"/>
      <c r="J211" s="2"/>
      <c r="K211" s="2"/>
      <c r="L211" s="2"/>
      <c r="M211" s="2"/>
    </row>
    <row r="212" spans="1:13" x14ac:dyDescent="0.25">
      <c r="A212" s="2"/>
      <c r="B212" s="3"/>
      <c r="C212" s="2"/>
      <c r="D212" s="2"/>
      <c r="E212" s="2"/>
      <c r="F212" s="2"/>
      <c r="G212" s="2"/>
      <c r="H212" s="2"/>
      <c r="I212" s="2"/>
      <c r="J212" s="2"/>
      <c r="K212" s="2"/>
      <c r="L212" s="2"/>
      <c r="M212" s="2"/>
    </row>
    <row r="213" spans="1:13" x14ac:dyDescent="0.25">
      <c r="A213" s="2"/>
      <c r="B213" s="3"/>
      <c r="C213" s="2"/>
      <c r="D213" s="2"/>
      <c r="E213" s="2"/>
      <c r="F213" s="2"/>
      <c r="G213" s="2"/>
      <c r="H213" s="2"/>
      <c r="I213" s="2"/>
      <c r="J213" s="2"/>
      <c r="K213" s="2"/>
      <c r="L213" s="2"/>
      <c r="M213" s="2"/>
    </row>
    <row r="214" spans="1:13" x14ac:dyDescent="0.25">
      <c r="A214" s="2"/>
      <c r="B214" s="3"/>
      <c r="C214" s="2"/>
      <c r="D214" s="2"/>
      <c r="E214" s="2"/>
      <c r="F214" s="2"/>
      <c r="G214" s="2"/>
      <c r="H214" s="2"/>
      <c r="I214" s="2"/>
      <c r="J214" s="2"/>
      <c r="K214" s="2"/>
      <c r="L214" s="2"/>
      <c r="M214" s="2"/>
    </row>
    <row r="215" spans="1:13" x14ac:dyDescent="0.25">
      <c r="A215" s="2"/>
      <c r="B215" s="3"/>
      <c r="C215" s="2"/>
      <c r="D215" s="2"/>
      <c r="E215" s="2"/>
      <c r="F215" s="2"/>
      <c r="G215" s="2"/>
      <c r="H215" s="2"/>
      <c r="I215" s="2"/>
      <c r="J215" s="2"/>
      <c r="K215" s="2"/>
      <c r="L215" s="2"/>
      <c r="M215" s="2"/>
    </row>
    <row r="216" spans="1:13" x14ac:dyDescent="0.25">
      <c r="A216" s="2"/>
      <c r="B216" s="3"/>
      <c r="C216" s="2"/>
      <c r="D216" s="2"/>
      <c r="E216" s="2"/>
      <c r="F216" s="2"/>
      <c r="G216" s="2"/>
      <c r="H216" s="2"/>
      <c r="I216" s="2"/>
      <c r="J216" s="2"/>
      <c r="K216" s="2"/>
      <c r="L216" s="2"/>
      <c r="M216" s="2"/>
    </row>
    <row r="217" spans="1:13" x14ac:dyDescent="0.25">
      <c r="A217" s="2"/>
      <c r="B217" s="3"/>
      <c r="C217" s="2"/>
      <c r="D217" s="2"/>
      <c r="E217" s="2"/>
      <c r="F217" s="2"/>
      <c r="G217" s="2"/>
      <c r="H217" s="2"/>
      <c r="I217" s="2"/>
      <c r="J217" s="2"/>
      <c r="K217" s="2"/>
      <c r="L217" s="2"/>
      <c r="M217" s="2"/>
    </row>
    <row r="218" spans="1:13" x14ac:dyDescent="0.25">
      <c r="A218" s="2"/>
      <c r="B218" s="3"/>
      <c r="C218" s="2"/>
      <c r="D218" s="2"/>
      <c r="E218" s="2"/>
      <c r="F218" s="2"/>
      <c r="G218" s="2"/>
      <c r="H218" s="2"/>
      <c r="I218" s="2"/>
      <c r="J218" s="2"/>
      <c r="K218" s="2"/>
      <c r="L218" s="2"/>
      <c r="M218" s="2"/>
    </row>
    <row r="219" spans="1:13" x14ac:dyDescent="0.25">
      <c r="A219" s="2"/>
      <c r="B219" s="3"/>
      <c r="C219" s="2"/>
      <c r="D219" s="2"/>
      <c r="E219" s="2"/>
      <c r="F219" s="2"/>
      <c r="G219" s="2"/>
      <c r="H219" s="2"/>
      <c r="I219" s="2"/>
      <c r="J219" s="2"/>
      <c r="K219" s="2"/>
      <c r="L219" s="2"/>
      <c r="M219" s="2"/>
    </row>
    <row r="220" spans="1:13" x14ac:dyDescent="0.25">
      <c r="A220" s="2"/>
      <c r="B220" s="3"/>
      <c r="C220" s="2"/>
      <c r="D220" s="2"/>
      <c r="E220" s="2"/>
      <c r="F220" s="2"/>
      <c r="G220" s="2"/>
      <c r="H220" s="2"/>
      <c r="I220" s="2"/>
      <c r="J220" s="2"/>
      <c r="K220" s="2"/>
      <c r="L220" s="2"/>
      <c r="M220" s="2"/>
    </row>
    <row r="221" spans="1:13" x14ac:dyDescent="0.25">
      <c r="A221" s="2"/>
      <c r="B221" s="3"/>
      <c r="C221" s="2"/>
      <c r="D221" s="2"/>
      <c r="E221" s="2"/>
      <c r="F221" s="2"/>
      <c r="G221" s="2"/>
      <c r="H221" s="2"/>
      <c r="I221" s="2"/>
      <c r="J221" s="2"/>
      <c r="K221" s="2"/>
      <c r="L221" s="2"/>
      <c r="M221" s="2"/>
    </row>
    <row r="222" spans="1:13" x14ac:dyDescent="0.25">
      <c r="A222" s="2"/>
      <c r="B222" s="3"/>
      <c r="C222" s="2"/>
      <c r="D222" s="2"/>
      <c r="E222" s="2"/>
      <c r="F222" s="2"/>
      <c r="G222" s="2"/>
      <c r="H222" s="2"/>
      <c r="I222" s="2"/>
      <c r="J222" s="2"/>
      <c r="K222" s="2"/>
      <c r="L222" s="2"/>
      <c r="M222" s="2"/>
    </row>
    <row r="223" spans="1:13" x14ac:dyDescent="0.25">
      <c r="A223" s="2"/>
      <c r="B223" s="3"/>
      <c r="C223" s="2"/>
      <c r="D223" s="2"/>
      <c r="E223" s="2"/>
      <c r="F223" s="2"/>
      <c r="G223" s="2"/>
      <c r="H223" s="2"/>
      <c r="I223" s="2"/>
      <c r="J223" s="2"/>
      <c r="K223" s="2"/>
      <c r="L223" s="2"/>
      <c r="M223" s="2"/>
    </row>
    <row r="224" spans="1:13" x14ac:dyDescent="0.25">
      <c r="A224" s="2"/>
      <c r="B224" s="3"/>
      <c r="C224" s="2"/>
      <c r="D224" s="2"/>
      <c r="E224" s="2"/>
      <c r="F224" s="2"/>
      <c r="G224" s="2"/>
      <c r="H224" s="2"/>
      <c r="I224" s="2"/>
      <c r="J224" s="2"/>
      <c r="K224" s="2"/>
      <c r="L224" s="2"/>
      <c r="M224" s="2"/>
    </row>
    <row r="225" spans="1:13" x14ac:dyDescent="0.25">
      <c r="A225" s="2"/>
      <c r="B225" s="3"/>
      <c r="C225" s="2"/>
      <c r="D225" s="2"/>
      <c r="E225" s="2"/>
      <c r="F225" s="2"/>
      <c r="G225" s="2"/>
      <c r="H225" s="2"/>
      <c r="I225" s="2"/>
      <c r="J225" s="2"/>
      <c r="K225" s="2"/>
      <c r="L225" s="2"/>
      <c r="M225" s="2"/>
    </row>
    <row r="226" spans="1:13" x14ac:dyDescent="0.25">
      <c r="A226" s="2"/>
      <c r="B226" s="3"/>
      <c r="C226" s="2"/>
      <c r="D226" s="2"/>
      <c r="E226" s="2"/>
      <c r="F226" s="2"/>
      <c r="G226" s="2"/>
      <c r="H226" s="2"/>
      <c r="I226" s="2"/>
      <c r="J226" s="2"/>
      <c r="K226" s="2"/>
      <c r="L226" s="2"/>
      <c r="M226" s="2"/>
    </row>
    <row r="227" spans="1:13" x14ac:dyDescent="0.25">
      <c r="A227" s="2"/>
      <c r="B227" s="3"/>
      <c r="C227" s="2"/>
      <c r="D227" s="2"/>
      <c r="E227" s="2"/>
      <c r="F227" s="2"/>
      <c r="G227" s="2"/>
      <c r="H227" s="2"/>
      <c r="I227" s="2"/>
      <c r="J227" s="2"/>
      <c r="K227" s="2"/>
      <c r="L227" s="2"/>
      <c r="M227" s="2"/>
    </row>
    <row r="228" spans="1:13" x14ac:dyDescent="0.25">
      <c r="A228" s="2"/>
      <c r="B228" s="3"/>
      <c r="C228" s="2"/>
      <c r="D228" s="2"/>
      <c r="E228" s="2"/>
      <c r="F228" s="2"/>
      <c r="G228" s="2"/>
      <c r="H228" s="2"/>
      <c r="I228" s="2"/>
      <c r="J228" s="2"/>
      <c r="K228" s="2"/>
      <c r="L228" s="2"/>
      <c r="M228" s="2"/>
    </row>
    <row r="229" spans="1:13" x14ac:dyDescent="0.25">
      <c r="A229" s="2"/>
      <c r="B229" s="3"/>
      <c r="C229" s="2"/>
      <c r="D229" s="2"/>
      <c r="E229" s="2"/>
      <c r="F229" s="2"/>
      <c r="G229" s="2"/>
      <c r="H229" s="2"/>
      <c r="I229" s="2"/>
      <c r="J229" s="2"/>
      <c r="K229" s="2"/>
      <c r="L229" s="2"/>
      <c r="M229" s="2"/>
    </row>
    <row r="230" spans="1:13" x14ac:dyDescent="0.25">
      <c r="A230" s="2"/>
      <c r="B230" s="3"/>
      <c r="C230" s="2"/>
      <c r="D230" s="2"/>
      <c r="E230" s="2"/>
      <c r="F230" s="2"/>
      <c r="G230" s="2"/>
      <c r="H230" s="2"/>
      <c r="I230" s="2"/>
      <c r="J230" s="2"/>
      <c r="K230" s="2"/>
      <c r="L230" s="2"/>
      <c r="M230" s="2"/>
    </row>
    <row r="231" spans="1:13" x14ac:dyDescent="0.25">
      <c r="A231" s="2"/>
      <c r="B231" s="3"/>
      <c r="C231" s="2"/>
      <c r="D231" s="2"/>
      <c r="E231" s="2"/>
      <c r="F231" s="2"/>
      <c r="G231" s="2"/>
      <c r="H231" s="2"/>
      <c r="I231" s="2"/>
      <c r="J231" s="2"/>
      <c r="K231" s="2"/>
      <c r="L231" s="2"/>
      <c r="M231" s="2"/>
    </row>
    <row r="232" spans="1:13" x14ac:dyDescent="0.25">
      <c r="A232" s="2"/>
      <c r="B232" s="3"/>
      <c r="C232" s="2"/>
      <c r="D232" s="2"/>
      <c r="E232" s="2"/>
      <c r="F232" s="2"/>
      <c r="G232" s="2"/>
      <c r="H232" s="2"/>
      <c r="I232" s="2"/>
      <c r="J232" s="2"/>
      <c r="K232" s="2"/>
      <c r="L232" s="2"/>
      <c r="M232" s="2"/>
    </row>
    <row r="233" spans="1:13" x14ac:dyDescent="0.25">
      <c r="A233" s="2"/>
      <c r="B233" s="3"/>
      <c r="C233" s="2"/>
      <c r="D233" s="2"/>
      <c r="E233" s="2"/>
      <c r="F233" s="2"/>
      <c r="G233" s="2"/>
      <c r="H233" s="2"/>
      <c r="I233" s="2"/>
      <c r="J233" s="2"/>
      <c r="K233" s="2"/>
      <c r="L233" s="2"/>
      <c r="M233" s="2"/>
    </row>
    <row r="234" spans="1:13" x14ac:dyDescent="0.25">
      <c r="A234" s="2"/>
      <c r="B234" s="3"/>
      <c r="C234" s="2"/>
      <c r="D234" s="2"/>
      <c r="E234" s="2"/>
      <c r="F234" s="2"/>
      <c r="G234" s="2"/>
      <c r="H234" s="2"/>
      <c r="I234" s="2"/>
      <c r="J234" s="2"/>
      <c r="K234" s="2"/>
      <c r="L234" s="2"/>
      <c r="M234" s="2"/>
    </row>
    <row r="235" spans="1:13" x14ac:dyDescent="0.25">
      <c r="A235" s="2"/>
      <c r="B235" s="3"/>
      <c r="C235" s="2"/>
      <c r="D235" s="2"/>
      <c r="E235" s="2"/>
      <c r="F235" s="2"/>
      <c r="G235" s="2"/>
      <c r="H235" s="2"/>
      <c r="I235" s="2"/>
      <c r="J235" s="2"/>
      <c r="K235" s="2"/>
      <c r="L235" s="2"/>
      <c r="M235" s="2"/>
    </row>
    <row r="236" spans="1:13" x14ac:dyDescent="0.25">
      <c r="A236" s="2"/>
      <c r="B236" s="3"/>
      <c r="C236" s="2"/>
      <c r="D236" s="2"/>
      <c r="E236" s="2"/>
      <c r="F236" s="2"/>
      <c r="G236" s="2"/>
      <c r="H236" s="2"/>
      <c r="I236" s="2"/>
      <c r="J236" s="2"/>
      <c r="K236" s="2"/>
      <c r="L236" s="2"/>
      <c r="M236" s="2"/>
    </row>
    <row r="237" spans="1:13" x14ac:dyDescent="0.25">
      <c r="A237" s="2"/>
      <c r="B237" s="3"/>
      <c r="C237" s="2"/>
      <c r="D237" s="2"/>
      <c r="E237" s="2"/>
      <c r="F237" s="2"/>
      <c r="G237" s="2"/>
      <c r="H237" s="2"/>
      <c r="I237" s="2"/>
      <c r="J237" s="2"/>
      <c r="K237" s="2"/>
      <c r="L237" s="2"/>
      <c r="M237" s="2"/>
    </row>
    <row r="238" spans="1:13" x14ac:dyDescent="0.25">
      <c r="A238" s="2"/>
      <c r="B238" s="3"/>
      <c r="C238" s="2"/>
      <c r="D238" s="2"/>
      <c r="E238" s="2"/>
      <c r="F238" s="2"/>
      <c r="G238" s="2"/>
      <c r="H238" s="2"/>
      <c r="I238" s="2"/>
      <c r="J238" s="2"/>
      <c r="K238" s="2"/>
      <c r="L238" s="2"/>
      <c r="M238" s="2"/>
    </row>
    <row r="239" spans="1:13" x14ac:dyDescent="0.25">
      <c r="A239" s="2"/>
      <c r="B239" s="3"/>
      <c r="C239" s="2"/>
      <c r="D239" s="2"/>
      <c r="E239" s="2"/>
      <c r="F239" s="2"/>
      <c r="G239" s="2"/>
      <c r="H239" s="2"/>
      <c r="I239" s="2"/>
      <c r="J239" s="2"/>
      <c r="K239" s="2"/>
      <c r="L239" s="2"/>
      <c r="M239" s="2"/>
    </row>
    <row r="240" spans="1:13" x14ac:dyDescent="0.25">
      <c r="A240" s="2"/>
      <c r="B240" s="3"/>
      <c r="C240" s="2"/>
      <c r="D240" s="2"/>
      <c r="E240" s="2"/>
      <c r="F240" s="2"/>
      <c r="G240" s="2"/>
      <c r="H240" s="2"/>
      <c r="I240" s="2"/>
      <c r="J240" s="2"/>
      <c r="K240" s="2"/>
      <c r="L240" s="2"/>
      <c r="M240" s="2"/>
    </row>
    <row r="241" spans="1:13" x14ac:dyDescent="0.25">
      <c r="A241" s="2"/>
      <c r="B241" s="3"/>
      <c r="C241" s="2"/>
      <c r="D241" s="2"/>
      <c r="E241" s="2"/>
      <c r="F241" s="2"/>
      <c r="G241" s="2"/>
      <c r="H241" s="2"/>
      <c r="I241" s="2"/>
      <c r="J241" s="2"/>
      <c r="K241" s="2"/>
      <c r="L241" s="2"/>
      <c r="M241" s="2"/>
    </row>
    <row r="242" spans="1:13" x14ac:dyDescent="0.25">
      <c r="A242" s="2"/>
      <c r="B242" s="3"/>
      <c r="C242" s="2"/>
      <c r="D242" s="2"/>
      <c r="E242" s="2"/>
      <c r="F242" s="2"/>
      <c r="G242" s="2"/>
      <c r="H242" s="2"/>
      <c r="I242" s="2"/>
      <c r="J242" s="2"/>
      <c r="K242" s="2"/>
      <c r="L242" s="2"/>
      <c r="M242" s="2"/>
    </row>
    <row r="243" spans="1:13" x14ac:dyDescent="0.25">
      <c r="A243" s="2"/>
      <c r="B243" s="3"/>
      <c r="C243" s="2"/>
      <c r="D243" s="2"/>
      <c r="E243" s="2"/>
      <c r="F243" s="2"/>
      <c r="G243" s="2"/>
      <c r="H243" s="2"/>
      <c r="I243" s="2"/>
      <c r="J243" s="2"/>
      <c r="K243" s="2"/>
      <c r="L243" s="2"/>
      <c r="M243" s="2"/>
    </row>
    <row r="244" spans="1:13" x14ac:dyDescent="0.25">
      <c r="A244" s="2"/>
      <c r="B244" s="3"/>
      <c r="C244" s="2"/>
      <c r="D244" s="2"/>
      <c r="E244" s="2"/>
      <c r="F244" s="2"/>
      <c r="G244" s="2"/>
      <c r="H244" s="2"/>
      <c r="I244" s="2"/>
      <c r="J244" s="2"/>
      <c r="K244" s="2"/>
      <c r="L244" s="2"/>
      <c r="M244" s="2"/>
    </row>
    <row r="245" spans="1:13" x14ac:dyDescent="0.25">
      <c r="A245" s="2"/>
      <c r="B245" s="3"/>
      <c r="C245" s="2"/>
      <c r="D245" s="2"/>
      <c r="E245" s="2"/>
      <c r="F245" s="2"/>
      <c r="G245" s="2"/>
      <c r="H245" s="2"/>
      <c r="I245" s="2"/>
      <c r="J245" s="2"/>
      <c r="K245" s="2"/>
      <c r="L245" s="2"/>
      <c r="M245" s="2"/>
    </row>
    <row r="246" spans="1:13" x14ac:dyDescent="0.25">
      <c r="A246" s="2"/>
      <c r="B246" s="3"/>
      <c r="C246" s="2"/>
      <c r="D246" s="2"/>
      <c r="E246" s="2"/>
      <c r="F246" s="2"/>
      <c r="G246" s="2"/>
      <c r="H246" s="2"/>
      <c r="I246" s="2"/>
      <c r="J246" s="2"/>
      <c r="K246" s="2"/>
      <c r="L246" s="2"/>
      <c r="M246" s="2"/>
    </row>
    <row r="247" spans="1:13" x14ac:dyDescent="0.25">
      <c r="A247" s="2"/>
      <c r="B247" s="3"/>
      <c r="C247" s="2"/>
      <c r="D247" s="2"/>
      <c r="E247" s="2"/>
      <c r="F247" s="2"/>
      <c r="G247" s="2"/>
      <c r="H247" s="2"/>
      <c r="I247" s="2"/>
      <c r="J247" s="2"/>
      <c r="K247" s="2"/>
      <c r="L247" s="2"/>
      <c r="M247" s="2"/>
    </row>
    <row r="248" spans="1:13" x14ac:dyDescent="0.25">
      <c r="A248" s="2"/>
      <c r="B248" s="3"/>
      <c r="C248" s="2"/>
      <c r="D248" s="2"/>
      <c r="E248" s="2"/>
      <c r="F248" s="2"/>
      <c r="G248" s="2"/>
      <c r="H248" s="2"/>
      <c r="I248" s="2"/>
      <c r="J248" s="2"/>
      <c r="K248" s="2"/>
      <c r="L248" s="2"/>
      <c r="M248" s="2"/>
    </row>
    <row r="249" spans="1:13" x14ac:dyDescent="0.25">
      <c r="A249" s="2"/>
      <c r="B249" s="3"/>
      <c r="C249" s="2"/>
      <c r="D249" s="2"/>
      <c r="E249" s="2"/>
      <c r="F249" s="2"/>
      <c r="G249" s="2"/>
      <c r="H249" s="2"/>
      <c r="I249" s="2"/>
      <c r="J249" s="2"/>
      <c r="K249" s="2"/>
      <c r="L249" s="2"/>
      <c r="M249" s="2"/>
    </row>
    <row r="250" spans="1:13" x14ac:dyDescent="0.25">
      <c r="A250" s="2"/>
      <c r="B250" s="3"/>
      <c r="C250" s="2"/>
      <c r="D250" s="2"/>
      <c r="E250" s="2"/>
      <c r="F250" s="2"/>
      <c r="G250" s="2"/>
      <c r="H250" s="2"/>
      <c r="I250" s="2"/>
      <c r="J250" s="2"/>
      <c r="K250" s="2"/>
      <c r="L250" s="2"/>
      <c r="M250" s="2"/>
    </row>
    <row r="251" spans="1:13" x14ac:dyDescent="0.25">
      <c r="A251" s="2"/>
      <c r="B251" s="3"/>
      <c r="C251" s="2"/>
      <c r="D251" s="2"/>
      <c r="E251" s="2"/>
      <c r="F251" s="2"/>
      <c r="G251" s="2"/>
      <c r="H251" s="2"/>
      <c r="I251" s="2"/>
      <c r="J251" s="2"/>
      <c r="K251" s="2"/>
      <c r="L251" s="2"/>
      <c r="M251" s="2"/>
    </row>
    <row r="252" spans="1:13" x14ac:dyDescent="0.25">
      <c r="A252" s="2"/>
      <c r="B252" s="3"/>
      <c r="C252" s="2"/>
      <c r="D252" s="2"/>
      <c r="E252" s="2"/>
      <c r="F252" s="2"/>
      <c r="G252" s="2"/>
      <c r="H252" s="2"/>
      <c r="I252" s="2"/>
      <c r="J252" s="2"/>
      <c r="K252" s="2"/>
      <c r="L252" s="2"/>
      <c r="M252" s="2"/>
    </row>
    <row r="253" spans="1:13" x14ac:dyDescent="0.25">
      <c r="A253" s="2"/>
      <c r="B253" s="3"/>
      <c r="C253" s="2"/>
      <c r="D253" s="2"/>
      <c r="E253" s="2"/>
      <c r="F253" s="2"/>
      <c r="G253" s="2"/>
      <c r="H253" s="2"/>
      <c r="I253" s="2"/>
      <c r="J253" s="2"/>
      <c r="K253" s="2"/>
      <c r="L253" s="2"/>
      <c r="M253" s="2"/>
    </row>
    <row r="254" spans="1:13" x14ac:dyDescent="0.25">
      <c r="A254" s="2"/>
      <c r="B254" s="3"/>
      <c r="C254" s="2"/>
      <c r="D254" s="2"/>
      <c r="E254" s="2"/>
      <c r="F254" s="2"/>
      <c r="G254" s="2"/>
      <c r="H254" s="2"/>
      <c r="I254" s="2"/>
      <c r="J254" s="2"/>
      <c r="K254" s="2"/>
      <c r="L254" s="2"/>
      <c r="M254" s="2"/>
    </row>
    <row r="255" spans="1:13" x14ac:dyDescent="0.25">
      <c r="A255" s="2"/>
      <c r="B255" s="3"/>
      <c r="C255" s="2"/>
      <c r="D255" s="2"/>
      <c r="E255" s="2"/>
      <c r="F255" s="2"/>
      <c r="G255" s="2"/>
      <c r="H255" s="2"/>
      <c r="I255" s="2"/>
      <c r="J255" s="2"/>
      <c r="K255" s="2"/>
      <c r="L255" s="2"/>
      <c r="M255" s="2"/>
    </row>
    <row r="256" spans="1:13" x14ac:dyDescent="0.25">
      <c r="A256" s="2"/>
      <c r="B256" s="3"/>
      <c r="C256" s="2"/>
      <c r="D256" s="2"/>
      <c r="E256" s="2"/>
      <c r="F256" s="2"/>
      <c r="G256" s="2"/>
      <c r="H256" s="2"/>
      <c r="I256" s="2"/>
      <c r="J256" s="2"/>
      <c r="K256" s="2"/>
      <c r="L256" s="2"/>
      <c r="M256" s="2"/>
    </row>
    <row r="257" spans="1:13" x14ac:dyDescent="0.25">
      <c r="A257" s="2"/>
      <c r="B257" s="3"/>
      <c r="C257" s="2"/>
      <c r="D257" s="2"/>
      <c r="E257" s="2"/>
      <c r="F257" s="2"/>
      <c r="G257" s="2"/>
      <c r="H257" s="2"/>
      <c r="I257" s="2"/>
      <c r="J257" s="2"/>
      <c r="K257" s="2"/>
      <c r="L257" s="2"/>
      <c r="M257" s="2"/>
    </row>
    <row r="258" spans="1:13" x14ac:dyDescent="0.25">
      <c r="A258" s="2"/>
      <c r="B258" s="3"/>
      <c r="C258" s="2"/>
      <c r="D258" s="2"/>
      <c r="E258" s="2"/>
      <c r="F258" s="2"/>
      <c r="G258" s="2"/>
      <c r="H258" s="2"/>
      <c r="I258" s="2"/>
      <c r="J258" s="2"/>
      <c r="K258" s="2"/>
      <c r="L258" s="2"/>
      <c r="M258" s="2"/>
    </row>
    <row r="259" spans="1:13" x14ac:dyDescent="0.25">
      <c r="A259" s="2"/>
      <c r="B259" s="3"/>
      <c r="C259" s="2"/>
      <c r="D259" s="2"/>
      <c r="E259" s="2"/>
      <c r="F259" s="2"/>
      <c r="G259" s="2"/>
      <c r="H259" s="2"/>
      <c r="I259" s="2"/>
      <c r="J259" s="2"/>
      <c r="K259" s="2"/>
      <c r="L259" s="2"/>
      <c r="M259" s="2"/>
    </row>
    <row r="260" spans="1:13" x14ac:dyDescent="0.25">
      <c r="A260" s="2"/>
      <c r="B260" s="3"/>
      <c r="C260" s="2"/>
      <c r="D260" s="2"/>
      <c r="E260" s="2"/>
      <c r="F260" s="2"/>
      <c r="G260" s="2"/>
      <c r="H260" s="2"/>
      <c r="I260" s="2"/>
      <c r="J260" s="2"/>
      <c r="K260" s="2"/>
      <c r="L260" s="2"/>
      <c r="M260" s="2"/>
    </row>
    <row r="261" spans="1:13" x14ac:dyDescent="0.25">
      <c r="A261" s="2"/>
      <c r="B261" s="3"/>
      <c r="C261" s="2"/>
      <c r="D261" s="2"/>
      <c r="E261" s="2"/>
      <c r="F261" s="2"/>
      <c r="G261" s="2"/>
      <c r="H261" s="2"/>
      <c r="I261" s="2"/>
      <c r="J261" s="2"/>
      <c r="K261" s="2"/>
      <c r="L261" s="2"/>
      <c r="M261" s="2"/>
    </row>
    <row r="262" spans="1:13" x14ac:dyDescent="0.25">
      <c r="A262" s="2"/>
      <c r="B262" s="3"/>
      <c r="C262" s="2"/>
      <c r="D262" s="2"/>
      <c r="E262" s="2"/>
      <c r="F262" s="2"/>
      <c r="G262" s="2"/>
      <c r="H262" s="2"/>
      <c r="I262" s="2"/>
      <c r="J262" s="2"/>
      <c r="K262" s="2"/>
      <c r="L262" s="2"/>
      <c r="M262" s="2"/>
    </row>
    <row r="263" spans="1:13" x14ac:dyDescent="0.25">
      <c r="A263" s="2"/>
      <c r="B263" s="3"/>
      <c r="C263" s="2"/>
      <c r="D263" s="2"/>
      <c r="E263" s="2"/>
      <c r="F263" s="2"/>
      <c r="G263" s="2"/>
      <c r="H263" s="2"/>
      <c r="I263" s="2"/>
      <c r="J263" s="2"/>
      <c r="K263" s="2"/>
      <c r="L263" s="2"/>
      <c r="M263" s="2"/>
    </row>
    <row r="264" spans="1:13" x14ac:dyDescent="0.25">
      <c r="A264" s="2"/>
      <c r="B264" s="3"/>
      <c r="C264" s="2"/>
      <c r="D264" s="2"/>
      <c r="E264" s="2"/>
      <c r="F264" s="2"/>
      <c r="G264" s="2"/>
      <c r="H264" s="2"/>
      <c r="I264" s="2"/>
      <c r="J264" s="2"/>
      <c r="K264" s="2"/>
      <c r="L264" s="2"/>
      <c r="M264" s="2"/>
    </row>
    <row r="265" spans="1:13" x14ac:dyDescent="0.25">
      <c r="A265" s="2"/>
      <c r="B265" s="3"/>
      <c r="C265" s="2"/>
      <c r="D265" s="2"/>
      <c r="E265" s="2"/>
      <c r="F265" s="2"/>
      <c r="G265" s="2"/>
      <c r="H265" s="2"/>
      <c r="I265" s="2"/>
      <c r="J265" s="2"/>
      <c r="K265" s="2"/>
      <c r="L265" s="2"/>
      <c r="M265" s="2"/>
    </row>
    <row r="266" spans="1:13" x14ac:dyDescent="0.25">
      <c r="A266" s="2"/>
      <c r="B266" s="3"/>
      <c r="C266" s="2"/>
      <c r="D266" s="2"/>
      <c r="E266" s="2"/>
      <c r="F266" s="2"/>
      <c r="G266" s="2"/>
      <c r="H266" s="2"/>
      <c r="I266" s="2"/>
      <c r="J266" s="2"/>
      <c r="K266" s="2"/>
      <c r="L266" s="2"/>
      <c r="M266" s="2"/>
    </row>
    <row r="267" spans="1:13" x14ac:dyDescent="0.25">
      <c r="A267" s="2"/>
      <c r="B267" s="3"/>
      <c r="C267" s="2"/>
      <c r="D267" s="2"/>
      <c r="E267" s="2"/>
      <c r="F267" s="2"/>
      <c r="G267" s="2"/>
      <c r="H267" s="2"/>
      <c r="I267" s="2"/>
      <c r="J267" s="2"/>
      <c r="K267" s="2"/>
      <c r="L267" s="2"/>
      <c r="M267" s="2"/>
    </row>
    <row r="268" spans="1:13" x14ac:dyDescent="0.25">
      <c r="A268" s="2"/>
      <c r="B268" s="3"/>
      <c r="C268" s="2"/>
      <c r="D268" s="2"/>
      <c r="E268" s="2"/>
      <c r="F268" s="2"/>
      <c r="G268" s="2"/>
      <c r="H268" s="2"/>
      <c r="I268" s="2"/>
      <c r="J268" s="2"/>
      <c r="K268" s="2"/>
      <c r="L268" s="2"/>
      <c r="M268" s="2"/>
    </row>
    <row r="269" spans="1:13" x14ac:dyDescent="0.25">
      <c r="A269" s="2"/>
      <c r="B269" s="3"/>
      <c r="C269" s="2"/>
      <c r="D269" s="2"/>
      <c r="E269" s="2"/>
      <c r="F269" s="2"/>
      <c r="G269" s="2"/>
      <c r="H269" s="2"/>
      <c r="I269" s="2"/>
      <c r="J269" s="2"/>
      <c r="K269" s="2"/>
      <c r="L269" s="2"/>
      <c r="M269" s="2"/>
    </row>
    <row r="270" spans="1:13" x14ac:dyDescent="0.25">
      <c r="A270" s="2"/>
      <c r="B270" s="3"/>
      <c r="C270" s="2"/>
      <c r="D270" s="2"/>
      <c r="E270" s="2"/>
      <c r="F270" s="2"/>
      <c r="G270" s="2"/>
      <c r="H270" s="2"/>
      <c r="I270" s="2"/>
      <c r="J270" s="2"/>
      <c r="K270" s="2"/>
      <c r="L270" s="2"/>
      <c r="M270" s="2"/>
    </row>
    <row r="271" spans="1:13" x14ac:dyDescent="0.25">
      <c r="A271" s="2"/>
      <c r="B271" s="3"/>
      <c r="C271" s="2"/>
      <c r="D271" s="2"/>
      <c r="E271" s="2"/>
      <c r="F271" s="2"/>
      <c r="G271" s="2"/>
      <c r="H271" s="2"/>
      <c r="I271" s="2"/>
      <c r="J271" s="2"/>
      <c r="K271" s="2"/>
      <c r="L271" s="2"/>
      <c r="M271" s="2"/>
    </row>
    <row r="272" spans="1:13" x14ac:dyDescent="0.25">
      <c r="A272" s="2"/>
      <c r="B272" s="3"/>
      <c r="C272" s="2"/>
      <c r="D272" s="2"/>
      <c r="E272" s="2"/>
      <c r="F272" s="2"/>
      <c r="G272" s="2"/>
      <c r="H272" s="2"/>
      <c r="I272" s="2"/>
      <c r="J272" s="2"/>
      <c r="K272" s="2"/>
      <c r="L272" s="2"/>
      <c r="M272" s="2"/>
    </row>
    <row r="273" spans="1:13" x14ac:dyDescent="0.25">
      <c r="A273" s="2"/>
      <c r="B273" s="3"/>
      <c r="C273" s="2"/>
      <c r="D273" s="2"/>
      <c r="E273" s="2"/>
      <c r="F273" s="2"/>
      <c r="G273" s="2"/>
      <c r="H273" s="2"/>
      <c r="I273" s="2"/>
      <c r="J273" s="2"/>
      <c r="K273" s="2"/>
      <c r="L273" s="2"/>
      <c r="M273" s="2"/>
    </row>
    <row r="274" spans="1:13" x14ac:dyDescent="0.25">
      <c r="A274" s="2"/>
      <c r="B274" s="3"/>
      <c r="C274" s="2"/>
      <c r="D274" s="2"/>
      <c r="E274" s="2"/>
      <c r="F274" s="2"/>
      <c r="G274" s="2"/>
      <c r="H274" s="2"/>
      <c r="I274" s="2"/>
      <c r="J274" s="2"/>
      <c r="K274" s="2"/>
      <c r="L274" s="2"/>
      <c r="M274" s="2"/>
    </row>
    <row r="275" spans="1:13" x14ac:dyDescent="0.25">
      <c r="A275" s="2"/>
      <c r="B275" s="3"/>
      <c r="C275" s="2"/>
      <c r="D275" s="2"/>
      <c r="E275" s="2"/>
      <c r="F275" s="2"/>
      <c r="G275" s="2"/>
      <c r="H275" s="2"/>
      <c r="I275" s="2"/>
      <c r="J275" s="2"/>
      <c r="K275" s="2"/>
      <c r="L275" s="2"/>
      <c r="M275" s="2"/>
    </row>
    <row r="276" spans="1:13" x14ac:dyDescent="0.25">
      <c r="A276" s="2"/>
      <c r="B276" s="3"/>
      <c r="C276" s="2"/>
      <c r="D276" s="2"/>
      <c r="E276" s="2"/>
      <c r="F276" s="2"/>
      <c r="G276" s="2"/>
      <c r="H276" s="2"/>
      <c r="I276" s="2"/>
      <c r="J276" s="2"/>
      <c r="K276" s="2"/>
      <c r="L276" s="2"/>
      <c r="M276" s="2"/>
    </row>
    <row r="277" spans="1:13" x14ac:dyDescent="0.25">
      <c r="A277" s="2"/>
      <c r="B277" s="3"/>
      <c r="C277" s="2"/>
      <c r="D277" s="2"/>
      <c r="E277" s="2"/>
      <c r="F277" s="2"/>
      <c r="G277" s="2"/>
      <c r="H277" s="2"/>
      <c r="I277" s="2"/>
      <c r="J277" s="2"/>
      <c r="K277" s="2"/>
      <c r="L277" s="2"/>
      <c r="M277" s="2"/>
    </row>
    <row r="278" spans="1:13" x14ac:dyDescent="0.25">
      <c r="A278" s="2"/>
      <c r="B278" s="3"/>
      <c r="C278" s="2"/>
      <c r="D278" s="2"/>
      <c r="E278" s="2"/>
      <c r="F278" s="2"/>
      <c r="G278" s="2"/>
      <c r="H278" s="2"/>
      <c r="I278" s="2"/>
      <c r="J278" s="2"/>
      <c r="K278" s="2"/>
      <c r="L278" s="2"/>
      <c r="M278" s="2"/>
    </row>
    <row r="279" spans="1:13" x14ac:dyDescent="0.25">
      <c r="A279" s="2"/>
      <c r="B279" s="3"/>
      <c r="C279" s="2"/>
      <c r="D279" s="2"/>
      <c r="E279" s="2"/>
      <c r="F279" s="2"/>
      <c r="G279" s="2"/>
      <c r="H279" s="2"/>
      <c r="I279" s="2"/>
      <c r="J279" s="2"/>
      <c r="K279" s="2"/>
      <c r="L279" s="2"/>
      <c r="M279" s="2"/>
    </row>
    <row r="280" spans="1:13" x14ac:dyDescent="0.25">
      <c r="A280" s="2"/>
      <c r="B280" s="3"/>
      <c r="C280" s="2"/>
      <c r="D280" s="2"/>
      <c r="E280" s="2"/>
      <c r="F280" s="2"/>
      <c r="G280" s="2"/>
      <c r="H280" s="2"/>
      <c r="I280" s="2"/>
      <c r="J280" s="2"/>
      <c r="K280" s="2"/>
      <c r="L280" s="2"/>
      <c r="M280" s="2"/>
    </row>
    <row r="281" spans="1:13" x14ac:dyDescent="0.25">
      <c r="A281" s="2"/>
      <c r="B281" s="3"/>
      <c r="C281" s="2"/>
      <c r="D281" s="2"/>
      <c r="E281" s="2"/>
      <c r="F281" s="2"/>
      <c r="G281" s="2"/>
      <c r="H281" s="2"/>
      <c r="I281" s="2"/>
      <c r="J281" s="2"/>
      <c r="K281" s="2"/>
      <c r="L281" s="2"/>
      <c r="M281" s="2"/>
    </row>
    <row r="282" spans="1:13" x14ac:dyDescent="0.25">
      <c r="A282" s="2"/>
      <c r="B282" s="3"/>
      <c r="C282" s="2"/>
      <c r="D282" s="2"/>
      <c r="E282" s="2"/>
      <c r="F282" s="2"/>
      <c r="G282" s="2"/>
      <c r="H282" s="2"/>
      <c r="I282" s="2"/>
      <c r="J282" s="2"/>
      <c r="K282" s="2"/>
      <c r="L282" s="2"/>
      <c r="M282" s="2"/>
    </row>
    <row r="283" spans="1:13" x14ac:dyDescent="0.25">
      <c r="A283" s="2"/>
      <c r="B283" s="3"/>
      <c r="C283" s="2"/>
      <c r="D283" s="2"/>
      <c r="E283" s="2"/>
      <c r="F283" s="2"/>
      <c r="G283" s="2"/>
      <c r="H283" s="2"/>
      <c r="I283" s="2"/>
      <c r="J283" s="2"/>
      <c r="K283" s="2"/>
      <c r="L283" s="2"/>
      <c r="M283" s="2"/>
    </row>
    <row r="284" spans="1:13" x14ac:dyDescent="0.25">
      <c r="A284" s="2"/>
      <c r="B284" s="3"/>
      <c r="C284" s="2"/>
      <c r="D284" s="2"/>
      <c r="E284" s="2"/>
      <c r="F284" s="2"/>
      <c r="G284" s="2"/>
      <c r="H284" s="2"/>
      <c r="I284" s="2"/>
      <c r="J284" s="2"/>
      <c r="K284" s="2"/>
      <c r="L284" s="2"/>
      <c r="M284" s="2"/>
    </row>
    <row r="285" spans="1:13" x14ac:dyDescent="0.25">
      <c r="A285" s="2"/>
      <c r="B285" s="3"/>
      <c r="C285" s="2"/>
      <c r="D285" s="2"/>
      <c r="E285" s="2"/>
      <c r="F285" s="2"/>
      <c r="G285" s="2"/>
      <c r="H285" s="2"/>
      <c r="I285" s="2"/>
      <c r="J285" s="2"/>
      <c r="K285" s="2"/>
      <c r="L285" s="2"/>
      <c r="M285" s="2"/>
    </row>
    <row r="286" spans="1:13" x14ac:dyDescent="0.25">
      <c r="A286" s="2"/>
      <c r="B286" s="3"/>
      <c r="C286" s="2"/>
      <c r="D286" s="2"/>
      <c r="E286" s="2"/>
      <c r="F286" s="2"/>
      <c r="G286" s="2"/>
      <c r="H286" s="2"/>
      <c r="I286" s="2"/>
      <c r="J286" s="2"/>
      <c r="K286" s="2"/>
      <c r="L286" s="2"/>
      <c r="M286" s="2"/>
    </row>
    <row r="287" spans="1:13" x14ac:dyDescent="0.25">
      <c r="A287" s="2"/>
      <c r="B287" s="3"/>
      <c r="C287" s="2"/>
      <c r="D287" s="2"/>
      <c r="E287" s="2"/>
      <c r="F287" s="2"/>
      <c r="G287" s="2"/>
      <c r="H287" s="2"/>
      <c r="I287" s="2"/>
      <c r="J287" s="2"/>
      <c r="K287" s="2"/>
      <c r="L287" s="2"/>
      <c r="M287" s="2"/>
    </row>
    <row r="288" spans="1:13" x14ac:dyDescent="0.25">
      <c r="A288" s="2"/>
      <c r="B288" s="3"/>
      <c r="C288" s="2"/>
      <c r="D288" s="2"/>
      <c r="E288" s="2"/>
      <c r="F288" s="2"/>
      <c r="G288" s="2"/>
      <c r="H288" s="2"/>
      <c r="I288" s="2"/>
      <c r="J288" s="2"/>
      <c r="K288" s="2"/>
      <c r="L288" s="2"/>
      <c r="M288" s="2"/>
    </row>
    <row r="289" spans="1:13" x14ac:dyDescent="0.25">
      <c r="A289" s="2"/>
      <c r="B289" s="3"/>
      <c r="C289" s="2"/>
      <c r="D289" s="2"/>
      <c r="E289" s="2"/>
      <c r="F289" s="2"/>
      <c r="G289" s="2"/>
      <c r="H289" s="2"/>
      <c r="I289" s="2"/>
      <c r="J289" s="2"/>
      <c r="K289" s="2"/>
      <c r="L289" s="2"/>
      <c r="M289" s="2"/>
    </row>
    <row r="290" spans="1:13" x14ac:dyDescent="0.25">
      <c r="A290" s="2"/>
      <c r="B290" s="3"/>
      <c r="C290" s="2"/>
      <c r="D290" s="2"/>
      <c r="E290" s="2"/>
      <c r="F290" s="2"/>
      <c r="G290" s="2"/>
      <c r="H290" s="2"/>
      <c r="I290" s="2"/>
      <c r="J290" s="2"/>
      <c r="K290" s="2"/>
      <c r="L290" s="2"/>
      <c r="M290" s="2"/>
    </row>
    <row r="291" spans="1:13" x14ac:dyDescent="0.25">
      <c r="A291" s="2"/>
      <c r="B291" s="3"/>
      <c r="C291" s="2"/>
      <c r="D291" s="2"/>
      <c r="E291" s="2"/>
      <c r="F291" s="2"/>
      <c r="G291" s="2"/>
      <c r="H291" s="2"/>
      <c r="I291" s="2"/>
      <c r="J291" s="2"/>
      <c r="K291" s="2"/>
      <c r="L291" s="2"/>
      <c r="M291" s="2"/>
    </row>
    <row r="292" spans="1:13" x14ac:dyDescent="0.25">
      <c r="A292" s="2"/>
      <c r="B292" s="3"/>
      <c r="C292" s="2"/>
      <c r="D292" s="2"/>
      <c r="E292" s="2"/>
      <c r="F292" s="2"/>
      <c r="G292" s="2"/>
      <c r="H292" s="2"/>
      <c r="I292" s="2"/>
      <c r="J292" s="2"/>
      <c r="K292" s="2"/>
      <c r="L292" s="2"/>
      <c r="M292" s="2"/>
    </row>
    <row r="293" spans="1:13" x14ac:dyDescent="0.25">
      <c r="A293" s="2"/>
      <c r="B293" s="3"/>
      <c r="C293" s="2"/>
      <c r="D293" s="2"/>
      <c r="E293" s="2"/>
      <c r="F293" s="2"/>
      <c r="G293" s="2"/>
      <c r="H293" s="2"/>
      <c r="I293" s="2"/>
      <c r="J293" s="2"/>
      <c r="K293" s="2"/>
      <c r="L293" s="2"/>
      <c r="M293" s="2"/>
    </row>
    <row r="294" spans="1:13" x14ac:dyDescent="0.25">
      <c r="A294" s="2"/>
      <c r="B294" s="3"/>
      <c r="C294" s="2"/>
      <c r="D294" s="2"/>
      <c r="E294" s="2"/>
      <c r="F294" s="2"/>
      <c r="G294" s="2"/>
      <c r="H294" s="2"/>
      <c r="I294" s="2"/>
      <c r="J294" s="2"/>
      <c r="K294" s="2"/>
      <c r="L294" s="2"/>
      <c r="M294" s="2"/>
    </row>
    <row r="295" spans="1:13" x14ac:dyDescent="0.25">
      <c r="A295" s="2"/>
      <c r="B295" s="3"/>
      <c r="C295" s="2"/>
      <c r="D295" s="2"/>
      <c r="E295" s="2"/>
      <c r="F295" s="2"/>
      <c r="G295" s="2"/>
      <c r="H295" s="2"/>
      <c r="I295" s="2"/>
      <c r="J295" s="2"/>
      <c r="K295" s="2"/>
      <c r="L295" s="2"/>
      <c r="M295" s="2"/>
    </row>
    <row r="296" spans="1:13" x14ac:dyDescent="0.25">
      <c r="A296" s="2"/>
      <c r="B296" s="3"/>
      <c r="C296" s="2"/>
      <c r="D296" s="2"/>
      <c r="E296" s="2"/>
      <c r="F296" s="2"/>
      <c r="G296" s="2"/>
      <c r="H296" s="2"/>
      <c r="I296" s="2"/>
      <c r="J296" s="2"/>
      <c r="K296" s="2"/>
      <c r="L296" s="2"/>
      <c r="M296" s="2"/>
    </row>
    <row r="297" spans="1:13" x14ac:dyDescent="0.25">
      <c r="A297" s="2"/>
      <c r="B297" s="3"/>
      <c r="C297" s="2"/>
      <c r="D297" s="2"/>
      <c r="E297" s="2"/>
      <c r="F297" s="2"/>
      <c r="G297" s="2"/>
      <c r="H297" s="2"/>
      <c r="I297" s="2"/>
      <c r="J297" s="2"/>
      <c r="K297" s="2"/>
      <c r="L297" s="2"/>
      <c r="M297" s="2"/>
    </row>
    <row r="298" spans="1:13" x14ac:dyDescent="0.25">
      <c r="A298" s="2"/>
      <c r="B298" s="3"/>
      <c r="C298" s="2"/>
      <c r="D298" s="2"/>
      <c r="E298" s="2"/>
      <c r="F298" s="2"/>
      <c r="G298" s="2"/>
      <c r="H298" s="2"/>
      <c r="I298" s="2"/>
      <c r="J298" s="2"/>
      <c r="K298" s="2"/>
      <c r="L298" s="2"/>
      <c r="M298" s="2"/>
    </row>
    <row r="299" spans="1:13" x14ac:dyDescent="0.25">
      <c r="A299" s="2"/>
      <c r="B299" s="3"/>
      <c r="C299" s="2"/>
      <c r="D299" s="2"/>
      <c r="E299" s="2"/>
      <c r="F299" s="2"/>
      <c r="G299" s="2"/>
      <c r="H299" s="2"/>
      <c r="I299" s="2"/>
      <c r="J299" s="2"/>
      <c r="K299" s="2"/>
      <c r="L299" s="2"/>
      <c r="M299" s="2"/>
    </row>
    <row r="300" spans="1:13" x14ac:dyDescent="0.25">
      <c r="A300" s="2"/>
      <c r="B300" s="3"/>
      <c r="C300" s="2"/>
      <c r="D300" s="2"/>
      <c r="E300" s="2"/>
      <c r="F300" s="2"/>
      <c r="G300" s="2"/>
      <c r="H300" s="2"/>
      <c r="I300" s="2"/>
      <c r="J300" s="2"/>
      <c r="K300" s="2"/>
      <c r="L300" s="2"/>
      <c r="M300" s="2"/>
    </row>
    <row r="301" spans="1:13" x14ac:dyDescent="0.25">
      <c r="A301" s="2"/>
      <c r="B301" s="3"/>
      <c r="C301" s="2"/>
      <c r="D301" s="2"/>
      <c r="E301" s="2"/>
      <c r="F301" s="2"/>
      <c r="G301" s="2"/>
      <c r="H301" s="2"/>
      <c r="I301" s="2"/>
      <c r="J301" s="2"/>
      <c r="K301" s="2"/>
      <c r="L301" s="2"/>
      <c r="M301" s="2"/>
    </row>
    <row r="302" spans="1:13" x14ac:dyDescent="0.25">
      <c r="A302" s="2"/>
      <c r="B302" s="3"/>
      <c r="C302" s="2"/>
      <c r="D302" s="2"/>
      <c r="E302" s="2"/>
      <c r="F302" s="2"/>
      <c r="G302" s="2"/>
      <c r="H302" s="2"/>
      <c r="I302" s="2"/>
      <c r="J302" s="2"/>
      <c r="K302" s="2"/>
      <c r="L302" s="2"/>
      <c r="M302" s="2"/>
    </row>
    <row r="303" spans="1:13" x14ac:dyDescent="0.25">
      <c r="A303" s="2"/>
      <c r="B303" s="3"/>
      <c r="C303" s="2"/>
      <c r="D303" s="2"/>
      <c r="E303" s="2"/>
      <c r="F303" s="2"/>
      <c r="G303" s="2"/>
      <c r="H303" s="2"/>
      <c r="I303" s="2"/>
      <c r="J303" s="2"/>
      <c r="K303" s="2"/>
      <c r="L303" s="2"/>
      <c r="M303" s="2"/>
    </row>
    <row r="304" spans="1:13" x14ac:dyDescent="0.25">
      <c r="A304" s="2"/>
      <c r="B304" s="3"/>
      <c r="C304" s="2"/>
      <c r="D304" s="2"/>
      <c r="E304" s="2"/>
      <c r="F304" s="2"/>
      <c r="G304" s="2"/>
      <c r="H304" s="2"/>
      <c r="I304" s="2"/>
      <c r="J304" s="2"/>
      <c r="K304" s="2"/>
      <c r="L304" s="2"/>
      <c r="M304" s="2"/>
    </row>
    <row r="305" spans="1:13" x14ac:dyDescent="0.25">
      <c r="A305" s="2"/>
      <c r="B305" s="3"/>
      <c r="C305" s="2"/>
      <c r="D305" s="2"/>
      <c r="E305" s="2"/>
      <c r="F305" s="2"/>
      <c r="G305" s="2"/>
      <c r="H305" s="2"/>
      <c r="I305" s="2"/>
      <c r="J305" s="2"/>
      <c r="K305" s="2"/>
      <c r="L305" s="2"/>
      <c r="M305" s="2"/>
    </row>
    <row r="306" spans="1:13" x14ac:dyDescent="0.25">
      <c r="A306" s="2"/>
      <c r="B306" s="3"/>
      <c r="C306" s="2"/>
      <c r="D306" s="2"/>
      <c r="E306" s="2"/>
      <c r="F306" s="2"/>
      <c r="G306" s="2"/>
      <c r="H306" s="2"/>
      <c r="I306" s="2"/>
      <c r="J306" s="2"/>
      <c r="K306" s="2"/>
      <c r="L306" s="2"/>
      <c r="M306" s="2"/>
    </row>
    <row r="307" spans="1:13" x14ac:dyDescent="0.25">
      <c r="A307" s="2"/>
      <c r="B307" s="3"/>
      <c r="C307" s="2"/>
      <c r="D307" s="2"/>
      <c r="E307" s="2"/>
      <c r="F307" s="2"/>
      <c r="G307" s="2"/>
      <c r="H307" s="2"/>
      <c r="I307" s="2"/>
      <c r="J307" s="2"/>
      <c r="K307" s="2"/>
      <c r="L307" s="2"/>
      <c r="M307" s="2"/>
    </row>
    <row r="308" spans="1:13" x14ac:dyDescent="0.25">
      <c r="A308" s="2"/>
      <c r="B308" s="3"/>
      <c r="C308" s="2"/>
      <c r="D308" s="2"/>
      <c r="E308" s="2"/>
      <c r="F308" s="2"/>
      <c r="G308" s="2"/>
      <c r="H308" s="2"/>
      <c r="I308" s="2"/>
      <c r="J308" s="2"/>
      <c r="K308" s="2"/>
      <c r="L308" s="2"/>
      <c r="M308" s="2"/>
    </row>
    <row r="309" spans="1:13" x14ac:dyDescent="0.25">
      <c r="A309" s="2"/>
      <c r="B309" s="3"/>
      <c r="C309" s="2"/>
      <c r="D309" s="2"/>
      <c r="E309" s="2"/>
      <c r="F309" s="2"/>
      <c r="G309" s="2"/>
      <c r="H309" s="2"/>
      <c r="I309" s="2"/>
      <c r="J309" s="2"/>
      <c r="K309" s="2"/>
      <c r="L309" s="2"/>
      <c r="M309" s="2"/>
    </row>
    <row r="310" spans="1:13" x14ac:dyDescent="0.25">
      <c r="A310" s="2"/>
      <c r="B310" s="3"/>
      <c r="C310" s="2"/>
      <c r="D310" s="2"/>
      <c r="E310" s="2"/>
      <c r="F310" s="2"/>
      <c r="G310" s="2"/>
      <c r="H310" s="2"/>
      <c r="I310" s="2"/>
      <c r="J310" s="2"/>
      <c r="K310" s="2"/>
      <c r="L310" s="2"/>
      <c r="M310" s="2"/>
    </row>
    <row r="311" spans="1:13" x14ac:dyDescent="0.25">
      <c r="A311" s="2"/>
      <c r="B311" s="3"/>
      <c r="C311" s="2"/>
      <c r="D311" s="2"/>
      <c r="E311" s="2"/>
      <c r="F311" s="2"/>
      <c r="G311" s="2"/>
      <c r="H311" s="2"/>
      <c r="I311" s="2"/>
      <c r="J311" s="2"/>
      <c r="K311" s="2"/>
      <c r="L311" s="2"/>
      <c r="M311" s="2"/>
    </row>
    <row r="312" spans="1:13" x14ac:dyDescent="0.25">
      <c r="A312" s="2"/>
      <c r="B312" s="3"/>
      <c r="C312" s="2"/>
      <c r="D312" s="2"/>
      <c r="E312" s="2"/>
      <c r="F312" s="2"/>
      <c r="G312" s="2"/>
      <c r="H312" s="2"/>
      <c r="I312" s="2"/>
      <c r="J312" s="2"/>
      <c r="K312" s="2"/>
      <c r="L312" s="2"/>
      <c r="M312" s="2"/>
    </row>
    <row r="313" spans="1:13" x14ac:dyDescent="0.25">
      <c r="A313" s="2"/>
      <c r="B313" s="3"/>
      <c r="C313" s="2"/>
      <c r="D313" s="2"/>
      <c r="E313" s="2"/>
      <c r="F313" s="2"/>
      <c r="G313" s="2"/>
      <c r="H313" s="2"/>
      <c r="I313" s="2"/>
      <c r="J313" s="2"/>
      <c r="K313" s="2"/>
      <c r="L313" s="2"/>
      <c r="M313" s="2"/>
    </row>
    <row r="314" spans="1:13" x14ac:dyDescent="0.25">
      <c r="A314" s="2"/>
      <c r="B314" s="3"/>
      <c r="C314" s="2"/>
      <c r="D314" s="2"/>
      <c r="E314" s="2"/>
      <c r="F314" s="2"/>
      <c r="G314" s="2"/>
      <c r="H314" s="2"/>
      <c r="I314" s="2"/>
      <c r="J314" s="2"/>
      <c r="K314" s="2"/>
      <c r="L314" s="2"/>
      <c r="M314" s="2"/>
    </row>
    <row r="315" spans="1:13" x14ac:dyDescent="0.25">
      <c r="A315" s="2"/>
      <c r="B315" s="3"/>
      <c r="C315" s="2"/>
      <c r="D315" s="2"/>
      <c r="E315" s="2"/>
      <c r="F315" s="2"/>
      <c r="G315" s="2"/>
      <c r="H315" s="2"/>
      <c r="I315" s="2"/>
      <c r="J315" s="2"/>
      <c r="K315" s="2"/>
      <c r="L315" s="2"/>
      <c r="M315" s="2"/>
    </row>
    <row r="316" spans="1:13" x14ac:dyDescent="0.25">
      <c r="A316" s="2"/>
      <c r="B316" s="3"/>
      <c r="C316" s="2"/>
      <c r="D316" s="2"/>
      <c r="E316" s="2"/>
      <c r="F316" s="2"/>
      <c r="G316" s="2"/>
      <c r="H316" s="2"/>
      <c r="I316" s="2"/>
      <c r="J316" s="2"/>
      <c r="K316" s="2"/>
      <c r="L316" s="2"/>
      <c r="M316" s="2"/>
    </row>
    <row r="317" spans="1:13" x14ac:dyDescent="0.25">
      <c r="A317" s="2"/>
      <c r="B317" s="3"/>
      <c r="C317" s="2"/>
      <c r="D317" s="2"/>
      <c r="E317" s="2"/>
      <c r="F317" s="2"/>
      <c r="G317" s="2"/>
      <c r="H317" s="2"/>
      <c r="I317" s="2"/>
      <c r="J317" s="2"/>
      <c r="K317" s="2"/>
      <c r="L317" s="2"/>
      <c r="M317" s="2"/>
    </row>
    <row r="318" spans="1:13" x14ac:dyDescent="0.25">
      <c r="A318" s="2"/>
      <c r="B318" s="3"/>
      <c r="C318" s="2"/>
      <c r="D318" s="2"/>
      <c r="E318" s="2"/>
      <c r="F318" s="2"/>
      <c r="G318" s="2"/>
      <c r="H318" s="2"/>
      <c r="I318" s="2"/>
      <c r="J318" s="2"/>
      <c r="K318" s="2"/>
      <c r="L318" s="2"/>
      <c r="M318" s="2"/>
    </row>
    <row r="319" spans="1:13" x14ac:dyDescent="0.25">
      <c r="A319" s="2"/>
      <c r="B319" s="3"/>
      <c r="C319" s="2"/>
      <c r="D319" s="2"/>
      <c r="E319" s="2"/>
      <c r="F319" s="2"/>
      <c r="G319" s="2"/>
      <c r="H319" s="2"/>
      <c r="I319" s="2"/>
      <c r="J319" s="2"/>
      <c r="K319" s="2"/>
      <c r="L319" s="2"/>
      <c r="M319" s="2"/>
    </row>
    <row r="320" spans="1:13" x14ac:dyDescent="0.25">
      <c r="A320" s="2"/>
      <c r="B320" s="3"/>
      <c r="C320" s="2"/>
      <c r="D320" s="2"/>
      <c r="E320" s="2"/>
      <c r="F320" s="2"/>
      <c r="G320" s="2"/>
      <c r="H320" s="2"/>
      <c r="I320" s="2"/>
      <c r="J320" s="2"/>
      <c r="K320" s="2"/>
      <c r="L320" s="2"/>
      <c r="M320" s="2"/>
    </row>
    <row r="321" spans="1:13" x14ac:dyDescent="0.25">
      <c r="A321" s="2"/>
      <c r="B321" s="3"/>
      <c r="C321" s="2"/>
      <c r="D321" s="2"/>
      <c r="E321" s="2"/>
      <c r="F321" s="2"/>
      <c r="G321" s="2"/>
      <c r="H321" s="2"/>
      <c r="I321" s="2"/>
      <c r="J321" s="2"/>
      <c r="K321" s="2"/>
      <c r="L321" s="2"/>
      <c r="M321" s="2"/>
    </row>
    <row r="322" spans="1:13" x14ac:dyDescent="0.25">
      <c r="A322" s="2"/>
      <c r="B322" s="3"/>
      <c r="C322" s="2"/>
      <c r="D322" s="2"/>
      <c r="E322" s="2"/>
      <c r="F322" s="2"/>
      <c r="G322" s="2"/>
      <c r="H322" s="2"/>
      <c r="I322" s="2"/>
      <c r="J322" s="2"/>
      <c r="K322" s="2"/>
      <c r="L322" s="2"/>
      <c r="M322" s="2"/>
    </row>
    <row r="323" spans="1:13" x14ac:dyDescent="0.25">
      <c r="A323" s="2"/>
      <c r="B323" s="3"/>
      <c r="C323" s="2"/>
      <c r="D323" s="2"/>
      <c r="E323" s="2"/>
      <c r="F323" s="2"/>
      <c r="G323" s="2"/>
      <c r="H323" s="2"/>
      <c r="I323" s="2"/>
      <c r="J323" s="2"/>
      <c r="K323" s="2"/>
      <c r="L323" s="2"/>
      <c r="M323" s="2"/>
    </row>
    <row r="324" spans="1:13" x14ac:dyDescent="0.25">
      <c r="A324" s="2"/>
      <c r="B324" s="3"/>
      <c r="C324" s="2"/>
      <c r="D324" s="2"/>
      <c r="E324" s="2"/>
      <c r="F324" s="2"/>
      <c r="G324" s="2"/>
      <c r="H324" s="2"/>
      <c r="I324" s="2"/>
      <c r="J324" s="2"/>
      <c r="K324" s="2"/>
      <c r="L324" s="2"/>
      <c r="M324" s="2"/>
    </row>
    <row r="325" spans="1:13" x14ac:dyDescent="0.25">
      <c r="A325" s="2"/>
      <c r="B325" s="3"/>
      <c r="C325" s="2"/>
      <c r="D325" s="2"/>
      <c r="E325" s="2"/>
      <c r="F325" s="2"/>
      <c r="G325" s="2"/>
      <c r="H325" s="2"/>
      <c r="I325" s="2"/>
      <c r="J325" s="2"/>
      <c r="K325" s="2"/>
      <c r="L325" s="2"/>
      <c r="M325" s="2"/>
    </row>
    <row r="326" spans="1:13" x14ac:dyDescent="0.25">
      <c r="A326" s="2"/>
      <c r="B326" s="3"/>
      <c r="C326" s="2"/>
      <c r="D326" s="2"/>
      <c r="E326" s="2"/>
      <c r="F326" s="2"/>
      <c r="G326" s="2"/>
      <c r="H326" s="2"/>
      <c r="I326" s="2"/>
      <c r="J326" s="2"/>
      <c r="K326" s="2"/>
      <c r="L326" s="2"/>
      <c r="M326" s="2"/>
    </row>
    <row r="327" spans="1:13" x14ac:dyDescent="0.25">
      <c r="A327" s="2"/>
      <c r="B327" s="3"/>
      <c r="C327" s="2"/>
      <c r="D327" s="2"/>
      <c r="E327" s="2"/>
      <c r="F327" s="2"/>
      <c r="G327" s="2"/>
      <c r="H327" s="2"/>
      <c r="I327" s="2"/>
      <c r="J327" s="2"/>
      <c r="K327" s="2"/>
      <c r="L327" s="2"/>
      <c r="M327" s="2"/>
    </row>
    <row r="328" spans="1:13" x14ac:dyDescent="0.25">
      <c r="A328" s="2"/>
      <c r="B328" s="3"/>
      <c r="C328" s="2"/>
      <c r="D328" s="2"/>
      <c r="E328" s="2"/>
      <c r="F328" s="2"/>
      <c r="G328" s="2"/>
      <c r="H328" s="2"/>
      <c r="I328" s="2"/>
      <c r="J328" s="2"/>
      <c r="K328" s="2"/>
      <c r="L328" s="2"/>
      <c r="M328" s="2"/>
    </row>
    <row r="329" spans="1:13" x14ac:dyDescent="0.25">
      <c r="A329" s="2"/>
      <c r="B329" s="3"/>
      <c r="C329" s="2"/>
      <c r="D329" s="2"/>
      <c r="E329" s="2"/>
      <c r="F329" s="2"/>
      <c r="G329" s="2"/>
      <c r="H329" s="2"/>
      <c r="I329" s="2"/>
      <c r="J329" s="2"/>
      <c r="K329" s="2"/>
      <c r="L329" s="2"/>
      <c r="M329" s="2"/>
    </row>
    <row r="330" spans="1:13" x14ac:dyDescent="0.25">
      <c r="A330" s="2"/>
      <c r="B330" s="3"/>
      <c r="C330" s="2"/>
      <c r="D330" s="2"/>
      <c r="E330" s="2"/>
      <c r="F330" s="2"/>
      <c r="G330" s="2"/>
      <c r="H330" s="2"/>
      <c r="I330" s="2"/>
      <c r="J330" s="2"/>
      <c r="K330" s="2"/>
      <c r="L330" s="2"/>
      <c r="M330" s="2"/>
    </row>
    <row r="331" spans="1:13" x14ac:dyDescent="0.25">
      <c r="A331" s="2"/>
      <c r="B331" s="3"/>
      <c r="C331" s="2"/>
      <c r="D331" s="2"/>
      <c r="E331" s="2"/>
      <c r="F331" s="2"/>
      <c r="G331" s="2"/>
      <c r="H331" s="2"/>
      <c r="I331" s="2"/>
      <c r="J331" s="2"/>
      <c r="K331" s="2"/>
      <c r="L331" s="2"/>
      <c r="M331" s="2"/>
    </row>
    <row r="332" spans="1:13" x14ac:dyDescent="0.25">
      <c r="A332" s="2"/>
      <c r="B332" s="3"/>
      <c r="C332" s="2"/>
      <c r="D332" s="2"/>
      <c r="E332" s="2"/>
      <c r="F332" s="2"/>
      <c r="G332" s="2"/>
      <c r="H332" s="2"/>
      <c r="I332" s="2"/>
      <c r="J332" s="2"/>
      <c r="K332" s="2"/>
      <c r="L332" s="2"/>
      <c r="M332" s="2"/>
    </row>
    <row r="333" spans="1:13" x14ac:dyDescent="0.25">
      <c r="A333" s="2"/>
      <c r="B333" s="3"/>
      <c r="C333" s="2"/>
      <c r="D333" s="2"/>
      <c r="E333" s="2"/>
      <c r="F333" s="2"/>
      <c r="G333" s="2"/>
      <c r="H333" s="2"/>
      <c r="I333" s="2"/>
      <c r="J333" s="2"/>
      <c r="K333" s="2"/>
      <c r="L333" s="2"/>
      <c r="M333" s="2"/>
    </row>
    <row r="334" spans="1:13" x14ac:dyDescent="0.25">
      <c r="A334" s="2"/>
      <c r="B334" s="3"/>
      <c r="C334" s="2"/>
      <c r="D334" s="2"/>
      <c r="E334" s="2"/>
      <c r="F334" s="2"/>
      <c r="G334" s="2"/>
      <c r="H334" s="2"/>
      <c r="I334" s="2"/>
      <c r="J334" s="2"/>
      <c r="K334" s="2"/>
      <c r="L334" s="2"/>
      <c r="M334" s="2"/>
    </row>
    <row r="335" spans="1:13" x14ac:dyDescent="0.25">
      <c r="A335" s="2"/>
      <c r="B335" s="3"/>
      <c r="C335" s="2"/>
      <c r="D335" s="2"/>
      <c r="E335" s="2"/>
      <c r="F335" s="2"/>
      <c r="G335" s="2"/>
      <c r="H335" s="2"/>
      <c r="I335" s="2"/>
      <c r="J335" s="2"/>
      <c r="K335" s="2"/>
      <c r="L335" s="2"/>
      <c r="M335" s="2"/>
    </row>
    <row r="336" spans="1:13" x14ac:dyDescent="0.25">
      <c r="A336" s="2"/>
      <c r="B336" s="3"/>
      <c r="C336" s="2"/>
      <c r="D336" s="2"/>
      <c r="E336" s="2"/>
      <c r="F336" s="2"/>
      <c r="G336" s="2"/>
      <c r="H336" s="2"/>
      <c r="I336" s="2"/>
      <c r="J336" s="2"/>
      <c r="K336" s="2"/>
      <c r="L336" s="2"/>
      <c r="M336" s="2"/>
    </row>
    <row r="337" spans="1:13" x14ac:dyDescent="0.25">
      <c r="A337" s="2"/>
      <c r="B337" s="3"/>
      <c r="C337" s="2"/>
      <c r="D337" s="2"/>
      <c r="E337" s="2"/>
      <c r="F337" s="2"/>
      <c r="G337" s="2"/>
      <c r="H337" s="2"/>
      <c r="I337" s="2"/>
      <c r="J337" s="2"/>
      <c r="K337" s="2"/>
      <c r="L337" s="2"/>
      <c r="M337" s="2"/>
    </row>
    <row r="338" spans="1:13" x14ac:dyDescent="0.25">
      <c r="A338" s="2"/>
      <c r="B338" s="3"/>
      <c r="C338" s="2"/>
      <c r="D338" s="2"/>
      <c r="E338" s="2"/>
      <c r="F338" s="2"/>
      <c r="G338" s="2"/>
      <c r="H338" s="2"/>
      <c r="I338" s="2"/>
      <c r="J338" s="2"/>
      <c r="K338" s="2"/>
      <c r="L338" s="2"/>
      <c r="M338" s="2"/>
    </row>
    <row r="339" spans="1:13" x14ac:dyDescent="0.25">
      <c r="A339" s="2"/>
      <c r="B339" s="3"/>
      <c r="C339" s="2"/>
      <c r="D339" s="2"/>
      <c r="E339" s="2"/>
      <c r="F339" s="2"/>
      <c r="G339" s="2"/>
      <c r="H339" s="2"/>
      <c r="I339" s="2"/>
      <c r="J339" s="2"/>
      <c r="K339" s="2"/>
      <c r="L339" s="2"/>
      <c r="M339" s="2"/>
    </row>
    <row r="340" spans="1:13" x14ac:dyDescent="0.25">
      <c r="A340" s="2"/>
      <c r="B340" s="3"/>
      <c r="C340" s="2"/>
      <c r="D340" s="2"/>
      <c r="E340" s="2"/>
      <c r="F340" s="2"/>
      <c r="G340" s="2"/>
      <c r="H340" s="2"/>
      <c r="I340" s="2"/>
      <c r="J340" s="2"/>
      <c r="K340" s="2"/>
      <c r="L340" s="2"/>
      <c r="M340" s="2"/>
    </row>
    <row r="341" spans="1:13" x14ac:dyDescent="0.25">
      <c r="A341" s="2"/>
      <c r="B341" s="3"/>
      <c r="C341" s="2"/>
      <c r="D341" s="2"/>
      <c r="E341" s="2"/>
      <c r="F341" s="2"/>
      <c r="G341" s="2"/>
      <c r="H341" s="2"/>
      <c r="I341" s="2"/>
      <c r="J341" s="2"/>
      <c r="K341" s="2"/>
      <c r="L341" s="2"/>
      <c r="M341" s="2"/>
    </row>
    <row r="342" spans="1:13" x14ac:dyDescent="0.25">
      <c r="A342" s="2"/>
      <c r="B342" s="3"/>
      <c r="C342" s="2"/>
      <c r="D342" s="2"/>
      <c r="E342" s="2"/>
      <c r="F342" s="2"/>
      <c r="G342" s="2"/>
      <c r="H342" s="2"/>
      <c r="I342" s="2"/>
      <c r="J342" s="2"/>
      <c r="K342" s="2"/>
      <c r="L342" s="2"/>
      <c r="M342" s="2"/>
    </row>
    <row r="343" spans="1:13" x14ac:dyDescent="0.25">
      <c r="A343" s="2"/>
      <c r="B343" s="3"/>
      <c r="C343" s="2"/>
      <c r="D343" s="2"/>
      <c r="E343" s="2"/>
      <c r="F343" s="2"/>
      <c r="G343" s="2"/>
      <c r="H343" s="2"/>
      <c r="I343" s="2"/>
      <c r="J343" s="2"/>
      <c r="K343" s="2"/>
      <c r="L343" s="2"/>
      <c r="M343" s="2"/>
    </row>
    <row r="344" spans="1:13" x14ac:dyDescent="0.25">
      <c r="A344" s="2"/>
      <c r="B344" s="3"/>
      <c r="C344" s="2"/>
      <c r="D344" s="2"/>
      <c r="E344" s="2"/>
      <c r="F344" s="2"/>
      <c r="G344" s="2"/>
      <c r="H344" s="2"/>
      <c r="I344" s="2"/>
      <c r="J344" s="2"/>
      <c r="K344" s="2"/>
      <c r="L344" s="2"/>
      <c r="M344" s="2"/>
    </row>
    <row r="345" spans="1:13" x14ac:dyDescent="0.25">
      <c r="A345" s="2"/>
      <c r="B345" s="3"/>
      <c r="C345" s="2"/>
      <c r="D345" s="2"/>
      <c r="E345" s="2"/>
      <c r="F345" s="2"/>
      <c r="G345" s="2"/>
      <c r="H345" s="2"/>
      <c r="I345" s="2"/>
      <c r="J345" s="2"/>
      <c r="K345" s="2"/>
      <c r="L345" s="2"/>
      <c r="M345" s="2"/>
    </row>
    <row r="346" spans="1:13" x14ac:dyDescent="0.25">
      <c r="A346" s="2"/>
      <c r="B346" s="3"/>
      <c r="C346" s="2"/>
      <c r="D346" s="2"/>
      <c r="E346" s="2"/>
      <c r="F346" s="2"/>
      <c r="G346" s="2"/>
      <c r="H346" s="2"/>
      <c r="I346" s="2"/>
      <c r="J346" s="2"/>
      <c r="K346" s="2"/>
      <c r="L346" s="2"/>
      <c r="M346" s="2"/>
    </row>
    <row r="347" spans="1:13" x14ac:dyDescent="0.25">
      <c r="A347" s="2"/>
      <c r="B347" s="3"/>
      <c r="C347" s="2"/>
      <c r="D347" s="2"/>
      <c r="E347" s="2"/>
      <c r="F347" s="2"/>
      <c r="G347" s="2"/>
      <c r="H347" s="2"/>
      <c r="I347" s="2"/>
      <c r="J347" s="2"/>
      <c r="K347" s="2"/>
      <c r="L347" s="2"/>
      <c r="M347" s="2"/>
    </row>
    <row r="348" spans="1:13" x14ac:dyDescent="0.25">
      <c r="A348" s="2"/>
      <c r="B348" s="3"/>
      <c r="C348" s="2"/>
      <c r="D348" s="2"/>
      <c r="E348" s="2"/>
      <c r="F348" s="2"/>
      <c r="G348" s="2"/>
      <c r="H348" s="2"/>
      <c r="I348" s="2"/>
      <c r="J348" s="2"/>
      <c r="K348" s="2"/>
      <c r="L348" s="2"/>
      <c r="M348" s="2"/>
    </row>
    <row r="349" spans="1:13" x14ac:dyDescent="0.25">
      <c r="A349" s="2"/>
      <c r="B349" s="3"/>
      <c r="C349" s="2"/>
      <c r="D349" s="2"/>
      <c r="E349" s="2"/>
      <c r="F349" s="2"/>
      <c r="G349" s="2"/>
      <c r="H349" s="2"/>
      <c r="I349" s="2"/>
      <c r="J349" s="2"/>
      <c r="K349" s="2"/>
      <c r="L349" s="2"/>
      <c r="M349" s="2"/>
    </row>
    <row r="350" spans="1:13" x14ac:dyDescent="0.25">
      <c r="A350" s="2"/>
      <c r="B350" s="3"/>
      <c r="C350" s="2"/>
      <c r="D350" s="2"/>
      <c r="E350" s="2"/>
      <c r="F350" s="2"/>
      <c r="G350" s="2"/>
      <c r="H350" s="2"/>
      <c r="I350" s="2"/>
      <c r="J350" s="2"/>
      <c r="K350" s="2"/>
      <c r="L350" s="2"/>
      <c r="M350" s="2"/>
    </row>
    <row r="351" spans="1:13" x14ac:dyDescent="0.25">
      <c r="A351" s="2"/>
      <c r="B351" s="3"/>
      <c r="C351" s="2"/>
      <c r="D351" s="2"/>
      <c r="E351" s="2"/>
      <c r="F351" s="2"/>
      <c r="G351" s="2"/>
      <c r="H351" s="2"/>
      <c r="I351" s="2"/>
      <c r="J351" s="2"/>
      <c r="K351" s="2"/>
      <c r="L351" s="2"/>
      <c r="M351" s="2"/>
    </row>
    <row r="352" spans="1:13" x14ac:dyDescent="0.25">
      <c r="A352" s="2"/>
      <c r="B352" s="3"/>
      <c r="C352" s="2"/>
      <c r="D352" s="2"/>
      <c r="E352" s="2"/>
      <c r="F352" s="2"/>
      <c r="G352" s="2"/>
      <c r="H352" s="2"/>
      <c r="I352" s="2"/>
      <c r="J352" s="2"/>
      <c r="K352" s="2"/>
      <c r="L352" s="2"/>
      <c r="M352" s="2"/>
    </row>
    <row r="353" spans="1:13" x14ac:dyDescent="0.25">
      <c r="A353" s="2"/>
      <c r="B353" s="3"/>
      <c r="C353" s="2"/>
      <c r="D353" s="2"/>
      <c r="E353" s="2"/>
      <c r="F353" s="2"/>
      <c r="G353" s="2"/>
      <c r="H353" s="2"/>
      <c r="I353" s="2"/>
      <c r="J353" s="2"/>
      <c r="K353" s="2"/>
      <c r="L353" s="2"/>
      <c r="M353" s="2"/>
    </row>
    <row r="354" spans="1:13" x14ac:dyDescent="0.25">
      <c r="A354" s="2"/>
      <c r="B354" s="3"/>
      <c r="C354" s="2"/>
      <c r="D354" s="2"/>
      <c r="E354" s="2"/>
      <c r="F354" s="2"/>
      <c r="G354" s="2"/>
      <c r="H354" s="2"/>
      <c r="I354" s="2"/>
      <c r="J354" s="2"/>
      <c r="K354" s="2"/>
      <c r="L354" s="2"/>
      <c r="M354" s="2"/>
    </row>
    <row r="355" spans="1:13" x14ac:dyDescent="0.25">
      <c r="A355" s="2"/>
      <c r="B355" s="3"/>
      <c r="C355" s="2"/>
      <c r="D355" s="2"/>
      <c r="E355" s="2"/>
      <c r="F355" s="2"/>
      <c r="G355" s="2"/>
      <c r="H355" s="2"/>
      <c r="I355" s="2"/>
      <c r="J355" s="2"/>
      <c r="K355" s="2"/>
      <c r="L355" s="2"/>
      <c r="M355" s="2"/>
    </row>
    <row r="356" spans="1:13" x14ac:dyDescent="0.25">
      <c r="A356" s="2"/>
      <c r="B356" s="3"/>
      <c r="C356" s="2"/>
      <c r="D356" s="2"/>
      <c r="E356" s="2"/>
      <c r="F356" s="2"/>
      <c r="G356" s="2"/>
      <c r="H356" s="2"/>
      <c r="I356" s="2"/>
      <c r="J356" s="2"/>
      <c r="K356" s="2"/>
      <c r="L356" s="2"/>
      <c r="M356" s="2"/>
    </row>
    <row r="357" spans="1:13" x14ac:dyDescent="0.25">
      <c r="A357" s="2"/>
      <c r="B357" s="3"/>
      <c r="C357" s="2"/>
      <c r="D357" s="2"/>
      <c r="E357" s="2"/>
      <c r="F357" s="2"/>
      <c r="G357" s="2"/>
      <c r="H357" s="2"/>
      <c r="I357" s="2"/>
      <c r="J357" s="2"/>
      <c r="K357" s="2"/>
      <c r="L357" s="2"/>
      <c r="M357" s="2"/>
    </row>
    <row r="358" spans="1:13" x14ac:dyDescent="0.25">
      <c r="A358" s="2"/>
      <c r="B358" s="3"/>
      <c r="C358" s="2"/>
      <c r="D358" s="2"/>
      <c r="E358" s="2"/>
      <c r="F358" s="2"/>
      <c r="G358" s="2"/>
      <c r="H358" s="2"/>
      <c r="I358" s="2"/>
      <c r="J358" s="2"/>
      <c r="K358" s="2"/>
      <c r="L358" s="2"/>
      <c r="M358" s="2"/>
    </row>
    <row r="359" spans="1:13" x14ac:dyDescent="0.25">
      <c r="A359" s="2"/>
      <c r="B359" s="3"/>
      <c r="C359" s="2"/>
      <c r="D359" s="2"/>
      <c r="E359" s="2"/>
      <c r="F359" s="2"/>
      <c r="G359" s="2"/>
      <c r="H359" s="2"/>
      <c r="I359" s="2"/>
      <c r="J359" s="2"/>
      <c r="K359" s="2"/>
      <c r="L359" s="2"/>
      <c r="M359" s="2"/>
    </row>
    <row r="360" spans="1:13" x14ac:dyDescent="0.25">
      <c r="A360" s="2"/>
      <c r="B360" s="3"/>
      <c r="C360" s="2"/>
      <c r="D360" s="2"/>
      <c r="E360" s="2"/>
      <c r="F360" s="2"/>
      <c r="G360" s="2"/>
      <c r="H360" s="2"/>
      <c r="I360" s="2"/>
      <c r="J360" s="2"/>
      <c r="K360" s="2"/>
      <c r="L360" s="2"/>
      <c r="M360" s="2"/>
    </row>
    <row r="361" spans="1:13" x14ac:dyDescent="0.25">
      <c r="A361" s="2"/>
      <c r="B361" s="3"/>
      <c r="C361" s="2"/>
      <c r="D361" s="2"/>
      <c r="E361" s="2"/>
      <c r="F361" s="2"/>
      <c r="G361" s="2"/>
      <c r="H361" s="2"/>
      <c r="I361" s="2"/>
      <c r="J361" s="2"/>
      <c r="K361" s="2"/>
      <c r="L361" s="2"/>
      <c r="M361" s="2"/>
    </row>
    <row r="362" spans="1:13" x14ac:dyDescent="0.25">
      <c r="A362" s="2"/>
      <c r="B362" s="3"/>
      <c r="C362" s="2"/>
      <c r="D362" s="2"/>
      <c r="E362" s="2"/>
      <c r="F362" s="2"/>
      <c r="G362" s="2"/>
      <c r="H362" s="2"/>
      <c r="I362" s="2"/>
      <c r="J362" s="2"/>
      <c r="K362" s="2"/>
      <c r="L362" s="2"/>
      <c r="M362" s="2"/>
    </row>
    <row r="363" spans="1:13" x14ac:dyDescent="0.25">
      <c r="A363" s="2"/>
      <c r="B363" s="3"/>
      <c r="C363" s="2"/>
      <c r="D363" s="2"/>
      <c r="E363" s="2"/>
      <c r="F363" s="2"/>
      <c r="G363" s="2"/>
      <c r="H363" s="2"/>
      <c r="I363" s="2"/>
      <c r="J363" s="2"/>
      <c r="K363" s="2"/>
      <c r="L363" s="2"/>
      <c r="M363" s="2"/>
    </row>
    <row r="364" spans="1:13" x14ac:dyDescent="0.25">
      <c r="A364" s="2"/>
      <c r="B364" s="3"/>
      <c r="C364" s="2"/>
      <c r="D364" s="2"/>
      <c r="E364" s="2"/>
      <c r="F364" s="2"/>
      <c r="G364" s="2"/>
      <c r="H364" s="2"/>
      <c r="I364" s="2"/>
      <c r="J364" s="2"/>
      <c r="K364" s="2"/>
      <c r="L364" s="2"/>
      <c r="M364" s="2"/>
    </row>
    <row r="365" spans="1:13" x14ac:dyDescent="0.25">
      <c r="A365" s="2"/>
      <c r="B365" s="3"/>
      <c r="C365" s="2"/>
      <c r="D365" s="2"/>
      <c r="E365" s="2"/>
      <c r="F365" s="2"/>
      <c r="G365" s="2"/>
      <c r="H365" s="2"/>
      <c r="I365" s="2"/>
      <c r="J365" s="2"/>
      <c r="K365" s="2"/>
      <c r="L365" s="2"/>
      <c r="M365" s="2"/>
    </row>
    <row r="366" spans="1:13" x14ac:dyDescent="0.25">
      <c r="A366" s="2"/>
      <c r="B366" s="3"/>
      <c r="C366" s="2"/>
      <c r="D366" s="2"/>
      <c r="E366" s="2"/>
      <c r="F366" s="2"/>
      <c r="G366" s="2"/>
      <c r="H366" s="2"/>
      <c r="I366" s="2"/>
      <c r="J366" s="2"/>
      <c r="K366" s="2"/>
      <c r="L366" s="2"/>
      <c r="M366" s="2"/>
    </row>
    <row r="367" spans="1:13" x14ac:dyDescent="0.25">
      <c r="A367" s="2"/>
      <c r="B367" s="3"/>
      <c r="C367" s="2"/>
      <c r="D367" s="2"/>
      <c r="E367" s="2"/>
      <c r="F367" s="2"/>
      <c r="G367" s="2"/>
      <c r="H367" s="2"/>
      <c r="I367" s="2"/>
      <c r="J367" s="2"/>
      <c r="K367" s="2"/>
      <c r="L367" s="2"/>
      <c r="M367" s="2"/>
    </row>
    <row r="368" spans="1:13" x14ac:dyDescent="0.25">
      <c r="A368" s="2"/>
      <c r="B368" s="3"/>
      <c r="C368" s="2"/>
      <c r="D368" s="2"/>
      <c r="E368" s="2"/>
      <c r="F368" s="2"/>
      <c r="G368" s="2"/>
      <c r="H368" s="2"/>
      <c r="I368" s="2"/>
      <c r="J368" s="2"/>
      <c r="K368" s="2"/>
      <c r="L368" s="2"/>
      <c r="M368" s="2"/>
    </row>
    <row r="369" spans="1:13" x14ac:dyDescent="0.25">
      <c r="A369" s="2"/>
      <c r="B369" s="3"/>
      <c r="C369" s="2"/>
      <c r="D369" s="2"/>
      <c r="E369" s="2"/>
      <c r="F369" s="2"/>
      <c r="G369" s="2"/>
      <c r="H369" s="2"/>
      <c r="I369" s="2"/>
      <c r="J369" s="2"/>
      <c r="K369" s="2"/>
      <c r="L369" s="2"/>
      <c r="M369" s="2"/>
    </row>
    <row r="370" spans="1:13" x14ac:dyDescent="0.25">
      <c r="A370" s="2"/>
      <c r="B370" s="3"/>
      <c r="C370" s="2"/>
      <c r="D370" s="2"/>
      <c r="E370" s="2"/>
      <c r="F370" s="2"/>
      <c r="G370" s="2"/>
      <c r="H370" s="2"/>
      <c r="I370" s="2"/>
      <c r="J370" s="2"/>
      <c r="K370" s="2"/>
      <c r="L370" s="2"/>
      <c r="M370" s="2"/>
    </row>
    <row r="371" spans="1:13" x14ac:dyDescent="0.25">
      <c r="A371" s="2"/>
      <c r="B371" s="3"/>
      <c r="C371" s="2"/>
      <c r="D371" s="2"/>
      <c r="E371" s="2"/>
      <c r="F371" s="2"/>
      <c r="G371" s="2"/>
      <c r="H371" s="2"/>
      <c r="I371" s="2"/>
      <c r="J371" s="2"/>
      <c r="K371" s="2"/>
      <c r="L371" s="2"/>
      <c r="M371" s="2"/>
    </row>
    <row r="372" spans="1:13" x14ac:dyDescent="0.25">
      <c r="A372" s="2"/>
      <c r="B372" s="3"/>
      <c r="C372" s="2"/>
      <c r="D372" s="2"/>
      <c r="E372" s="2"/>
      <c r="F372" s="2"/>
      <c r="G372" s="2"/>
      <c r="H372" s="2"/>
      <c r="I372" s="2"/>
      <c r="J372" s="2"/>
      <c r="K372" s="2"/>
      <c r="L372" s="2"/>
      <c r="M372" s="2"/>
    </row>
    <row r="373" spans="1:13" x14ac:dyDescent="0.25">
      <c r="A373" s="2"/>
      <c r="B373" s="3"/>
      <c r="C373" s="2"/>
      <c r="D373" s="2"/>
      <c r="E373" s="2"/>
      <c r="F373" s="2"/>
      <c r="G373" s="2"/>
      <c r="H373" s="2"/>
      <c r="I373" s="2"/>
      <c r="J373" s="2"/>
      <c r="K373" s="2"/>
      <c r="L373" s="2"/>
      <c r="M373" s="2"/>
    </row>
    <row r="374" spans="1:13" x14ac:dyDescent="0.25">
      <c r="A374" s="2"/>
      <c r="B374" s="3"/>
      <c r="C374" s="2"/>
      <c r="D374" s="2"/>
      <c r="E374" s="2"/>
      <c r="F374" s="2"/>
      <c r="G374" s="2"/>
      <c r="H374" s="2"/>
      <c r="I374" s="2"/>
      <c r="J374" s="2"/>
      <c r="K374" s="2"/>
      <c r="L374" s="2"/>
      <c r="M374" s="2"/>
    </row>
    <row r="375" spans="1:13" x14ac:dyDescent="0.25">
      <c r="A375" s="2"/>
      <c r="B375" s="3"/>
      <c r="C375" s="2"/>
      <c r="D375" s="2"/>
      <c r="E375" s="2"/>
      <c r="F375" s="2"/>
      <c r="G375" s="2"/>
      <c r="H375" s="2"/>
      <c r="I375" s="2"/>
      <c r="J375" s="2"/>
      <c r="K375" s="2"/>
      <c r="L375" s="2"/>
      <c r="M375" s="2"/>
    </row>
    <row r="376" spans="1:13" x14ac:dyDescent="0.25">
      <c r="A376" s="2"/>
      <c r="B376" s="3"/>
      <c r="C376" s="2"/>
      <c r="D376" s="2"/>
      <c r="E376" s="2"/>
      <c r="F376" s="2"/>
      <c r="G376" s="2"/>
      <c r="H376" s="2"/>
      <c r="I376" s="2"/>
      <c r="J376" s="2"/>
      <c r="K376" s="2"/>
      <c r="L376" s="2"/>
      <c r="M376" s="2"/>
    </row>
    <row r="377" spans="1:13" x14ac:dyDescent="0.25">
      <c r="A377" s="2"/>
      <c r="B377" s="3"/>
      <c r="C377" s="2"/>
      <c r="D377" s="2"/>
      <c r="E377" s="2"/>
      <c r="F377" s="2"/>
      <c r="G377" s="2"/>
      <c r="H377" s="2"/>
      <c r="I377" s="2"/>
      <c r="J377" s="2"/>
      <c r="K377" s="2"/>
      <c r="L377" s="2"/>
      <c r="M377" s="2"/>
    </row>
    <row r="378" spans="1:13" x14ac:dyDescent="0.25">
      <c r="A378" s="2"/>
      <c r="B378" s="3"/>
      <c r="C378" s="2"/>
      <c r="D378" s="2"/>
      <c r="E378" s="2"/>
      <c r="F378" s="2"/>
      <c r="G378" s="2"/>
      <c r="H378" s="2"/>
      <c r="I378" s="2"/>
      <c r="J378" s="2"/>
      <c r="K378" s="2"/>
      <c r="L378" s="2"/>
      <c r="M378" s="2"/>
    </row>
    <row r="379" spans="1:13" x14ac:dyDescent="0.25">
      <c r="A379" s="2"/>
      <c r="B379" s="3"/>
      <c r="C379" s="2"/>
      <c r="D379" s="2"/>
      <c r="E379" s="2"/>
      <c r="F379" s="2"/>
      <c r="G379" s="2"/>
      <c r="H379" s="2"/>
      <c r="I379" s="2"/>
      <c r="J379" s="2"/>
      <c r="K379" s="2"/>
      <c r="L379" s="2"/>
      <c r="M379" s="2"/>
    </row>
    <row r="380" spans="1:13" x14ac:dyDescent="0.25">
      <c r="A380" s="2"/>
      <c r="B380" s="3"/>
      <c r="C380" s="2"/>
      <c r="D380" s="2"/>
      <c r="E380" s="2"/>
      <c r="F380" s="2"/>
      <c r="G380" s="2"/>
      <c r="H380" s="2"/>
      <c r="I380" s="2"/>
      <c r="J380" s="2"/>
      <c r="K380" s="2"/>
      <c r="L380" s="2"/>
      <c r="M380" s="2"/>
    </row>
    <row r="381" spans="1:13" x14ac:dyDescent="0.25">
      <c r="A381" s="2"/>
      <c r="B381" s="3"/>
      <c r="C381" s="2"/>
      <c r="D381" s="2"/>
      <c r="E381" s="2"/>
      <c r="F381" s="2"/>
      <c r="G381" s="2"/>
      <c r="H381" s="2"/>
      <c r="I381" s="2"/>
      <c r="J381" s="2"/>
      <c r="K381" s="2"/>
      <c r="L381" s="2"/>
      <c r="M381" s="2"/>
    </row>
    <row r="382" spans="1:13" x14ac:dyDescent="0.25">
      <c r="A382" s="2"/>
      <c r="B382" s="3"/>
      <c r="C382" s="2"/>
      <c r="D382" s="2"/>
      <c r="E382" s="2"/>
      <c r="F382" s="2"/>
      <c r="G382" s="2"/>
      <c r="H382" s="2"/>
      <c r="I382" s="2"/>
      <c r="J382" s="2"/>
      <c r="K382" s="2"/>
      <c r="L382" s="2"/>
      <c r="M382" s="2"/>
    </row>
    <row r="383" spans="1:13" x14ac:dyDescent="0.25">
      <c r="A383" s="2"/>
      <c r="B383" s="3"/>
      <c r="C383" s="2"/>
      <c r="D383" s="2"/>
      <c r="E383" s="2"/>
      <c r="F383" s="2"/>
      <c r="G383" s="2"/>
      <c r="H383" s="2"/>
      <c r="I383" s="2"/>
      <c r="J383" s="2"/>
      <c r="K383" s="2"/>
      <c r="L383" s="2"/>
      <c r="M383" s="2"/>
    </row>
    <row r="384" spans="1:13" x14ac:dyDescent="0.25">
      <c r="A384" s="2"/>
      <c r="B384" s="3"/>
      <c r="C384" s="2"/>
      <c r="D384" s="2"/>
      <c r="E384" s="2"/>
      <c r="F384" s="2"/>
      <c r="G384" s="2"/>
      <c r="H384" s="2"/>
      <c r="I384" s="2"/>
      <c r="J384" s="2"/>
      <c r="K384" s="2"/>
      <c r="L384" s="2"/>
      <c r="M384" s="2"/>
    </row>
    <row r="385" spans="1:13" x14ac:dyDescent="0.25">
      <c r="A385" s="2"/>
      <c r="B385" s="3"/>
      <c r="C385" s="2"/>
      <c r="D385" s="2"/>
      <c r="E385" s="2"/>
      <c r="F385" s="2"/>
      <c r="G385" s="2"/>
      <c r="H385" s="2"/>
      <c r="I385" s="2"/>
      <c r="J385" s="2"/>
      <c r="K385" s="2"/>
      <c r="L385" s="2"/>
      <c r="M385" s="2"/>
    </row>
    <row r="386" spans="1:13" x14ac:dyDescent="0.25">
      <c r="A386" s="2"/>
      <c r="B386" s="3"/>
      <c r="C386" s="2"/>
      <c r="D386" s="2"/>
      <c r="E386" s="2"/>
      <c r="F386" s="2"/>
      <c r="G386" s="2"/>
      <c r="H386" s="2"/>
      <c r="I386" s="2"/>
      <c r="J386" s="2"/>
      <c r="K386" s="2"/>
      <c r="L386" s="2"/>
      <c r="M386" s="2"/>
    </row>
    <row r="387" spans="1:13" x14ac:dyDescent="0.25">
      <c r="A387" s="2"/>
      <c r="B387" s="3"/>
      <c r="C387" s="2"/>
      <c r="D387" s="2"/>
      <c r="E387" s="2"/>
      <c r="F387" s="2"/>
      <c r="G387" s="2"/>
      <c r="H387" s="2"/>
      <c r="I387" s="2"/>
      <c r="J387" s="2"/>
      <c r="K387" s="2"/>
      <c r="L387" s="2"/>
      <c r="M387" s="2"/>
    </row>
    <row r="388" spans="1:13" x14ac:dyDescent="0.25">
      <c r="A388" s="2"/>
      <c r="B388" s="3"/>
      <c r="C388" s="2"/>
      <c r="D388" s="2"/>
      <c r="E388" s="2"/>
      <c r="F388" s="2"/>
      <c r="G388" s="2"/>
      <c r="H388" s="2"/>
      <c r="I388" s="2"/>
      <c r="J388" s="2"/>
      <c r="K388" s="2"/>
      <c r="L388" s="2"/>
      <c r="M388" s="2"/>
    </row>
    <row r="389" spans="1:13" x14ac:dyDescent="0.25">
      <c r="A389" s="2"/>
      <c r="B389" s="3"/>
      <c r="C389" s="2"/>
      <c r="D389" s="2"/>
      <c r="E389" s="2"/>
      <c r="F389" s="2"/>
      <c r="G389" s="2"/>
      <c r="H389" s="2"/>
      <c r="I389" s="2"/>
      <c r="J389" s="2"/>
      <c r="K389" s="2"/>
      <c r="L389" s="2"/>
      <c r="M389" s="2"/>
    </row>
    <row r="390" spans="1:13" x14ac:dyDescent="0.25">
      <c r="A390" s="2"/>
      <c r="B390" s="3"/>
      <c r="C390" s="2"/>
      <c r="D390" s="2"/>
      <c r="E390" s="2"/>
      <c r="F390" s="2"/>
      <c r="G390" s="2"/>
      <c r="H390" s="2"/>
      <c r="I390" s="2"/>
      <c r="J390" s="2"/>
      <c r="K390" s="2"/>
      <c r="L390" s="2"/>
      <c r="M390" s="2"/>
    </row>
    <row r="391" spans="1:13" x14ac:dyDescent="0.25">
      <c r="A391" s="2"/>
      <c r="B391" s="3"/>
      <c r="C391" s="2"/>
      <c r="D391" s="2"/>
      <c r="E391" s="2"/>
      <c r="F391" s="2"/>
      <c r="G391" s="2"/>
      <c r="H391" s="2"/>
      <c r="I391" s="2"/>
      <c r="J391" s="2"/>
      <c r="K391" s="2"/>
      <c r="L391" s="2"/>
      <c r="M391" s="2"/>
    </row>
    <row r="392" spans="1:13" x14ac:dyDescent="0.25">
      <c r="A392" s="2"/>
      <c r="B392" s="3"/>
      <c r="C392" s="2"/>
      <c r="D392" s="2"/>
      <c r="E392" s="2"/>
      <c r="F392" s="2"/>
      <c r="G392" s="2"/>
      <c r="H392" s="2"/>
      <c r="I392" s="2"/>
      <c r="J392" s="2"/>
      <c r="K392" s="2"/>
      <c r="L392" s="2"/>
      <c r="M392" s="2"/>
    </row>
    <row r="393" spans="1:13" x14ac:dyDescent="0.25">
      <c r="A393" s="2"/>
      <c r="B393" s="3"/>
      <c r="C393" s="2"/>
      <c r="D393" s="2"/>
      <c r="E393" s="2"/>
      <c r="F393" s="2"/>
      <c r="G393" s="2"/>
      <c r="H393" s="2"/>
      <c r="I393" s="2"/>
      <c r="J393" s="2"/>
      <c r="K393" s="2"/>
      <c r="L393" s="2"/>
      <c r="M393" s="2"/>
    </row>
    <row r="394" spans="1:13" x14ac:dyDescent="0.25">
      <c r="A394" s="2"/>
      <c r="B394" s="3"/>
      <c r="C394" s="2"/>
      <c r="D394" s="2"/>
      <c r="E394" s="2"/>
      <c r="F394" s="2"/>
      <c r="G394" s="2"/>
      <c r="H394" s="2"/>
      <c r="I394" s="2"/>
      <c r="J394" s="2"/>
      <c r="K394" s="2"/>
      <c r="L394" s="2"/>
      <c r="M394" s="2"/>
    </row>
    <row r="395" spans="1:13" x14ac:dyDescent="0.25">
      <c r="A395" s="2"/>
      <c r="B395" s="3"/>
      <c r="C395" s="2"/>
      <c r="D395" s="2"/>
      <c r="E395" s="2"/>
      <c r="F395" s="2"/>
      <c r="G395" s="2"/>
      <c r="H395" s="2"/>
      <c r="I395" s="2"/>
      <c r="J395" s="2"/>
      <c r="K395" s="2"/>
      <c r="L395" s="2"/>
      <c r="M395" s="2"/>
    </row>
    <row r="396" spans="1:13" x14ac:dyDescent="0.25">
      <c r="A396" s="2"/>
      <c r="B396" s="3"/>
      <c r="C396" s="2"/>
      <c r="D396" s="2"/>
      <c r="E396" s="2"/>
      <c r="F396" s="2"/>
      <c r="G396" s="2"/>
      <c r="H396" s="2"/>
      <c r="I396" s="2"/>
      <c r="J396" s="2"/>
      <c r="K396" s="2"/>
      <c r="L396" s="2"/>
      <c r="M396" s="2"/>
    </row>
    <row r="397" spans="1:13" x14ac:dyDescent="0.25">
      <c r="A397" s="2"/>
      <c r="B397" s="3"/>
      <c r="C397" s="2"/>
      <c r="D397" s="2"/>
      <c r="E397" s="2"/>
      <c r="F397" s="2"/>
      <c r="G397" s="2"/>
      <c r="H397" s="2"/>
      <c r="I397" s="2"/>
      <c r="J397" s="2"/>
      <c r="K397" s="2"/>
      <c r="L397" s="2"/>
      <c r="M397" s="2"/>
    </row>
    <row r="398" spans="1:13" x14ac:dyDescent="0.25">
      <c r="A398" s="2"/>
      <c r="B398" s="3"/>
      <c r="C398" s="2"/>
      <c r="D398" s="2"/>
      <c r="E398" s="2"/>
      <c r="F398" s="2"/>
      <c r="G398" s="2"/>
      <c r="H398" s="2"/>
      <c r="I398" s="2"/>
      <c r="J398" s="2"/>
      <c r="K398" s="2"/>
      <c r="L398" s="2"/>
      <c r="M398" s="2"/>
    </row>
    <row r="399" spans="1:13" x14ac:dyDescent="0.25">
      <c r="A399" s="2"/>
      <c r="B399" s="3"/>
      <c r="C399" s="2"/>
      <c r="D399" s="2"/>
      <c r="E399" s="2"/>
      <c r="F399" s="2"/>
      <c r="G399" s="2"/>
      <c r="H399" s="2"/>
      <c r="I399" s="2"/>
      <c r="J399" s="2"/>
      <c r="K399" s="2"/>
      <c r="L399" s="2"/>
      <c r="M399" s="2"/>
    </row>
    <row r="400" spans="1:13" x14ac:dyDescent="0.25">
      <c r="A400" s="2"/>
      <c r="B400" s="3"/>
      <c r="C400" s="2"/>
      <c r="D400" s="2"/>
      <c r="E400" s="2"/>
      <c r="F400" s="2"/>
      <c r="G400" s="2"/>
      <c r="H400" s="2"/>
      <c r="I400" s="2"/>
      <c r="J400" s="2"/>
      <c r="K400" s="2"/>
      <c r="L400" s="2"/>
      <c r="M400" s="2"/>
    </row>
    <row r="401" spans="1:13" x14ac:dyDescent="0.25">
      <c r="A401" s="2"/>
      <c r="B401" s="3"/>
      <c r="C401" s="2"/>
      <c r="D401" s="2"/>
      <c r="E401" s="2"/>
      <c r="F401" s="2"/>
      <c r="G401" s="2"/>
      <c r="H401" s="2"/>
      <c r="I401" s="2"/>
      <c r="J401" s="2"/>
      <c r="K401" s="2"/>
      <c r="L401" s="2"/>
      <c r="M401" s="2"/>
    </row>
    <row r="402" spans="1:13" x14ac:dyDescent="0.25">
      <c r="A402" s="2"/>
      <c r="B402" s="3"/>
      <c r="C402" s="2"/>
      <c r="D402" s="2"/>
      <c r="E402" s="2"/>
      <c r="F402" s="2"/>
      <c r="G402" s="2"/>
      <c r="H402" s="2"/>
      <c r="I402" s="2"/>
      <c r="J402" s="2"/>
      <c r="K402" s="2"/>
      <c r="L402" s="2"/>
      <c r="M402" s="2"/>
    </row>
    <row r="403" spans="1:13" x14ac:dyDescent="0.25">
      <c r="A403" s="2"/>
      <c r="B403" s="3"/>
      <c r="C403" s="2"/>
      <c r="D403" s="2"/>
      <c r="E403" s="2"/>
      <c r="F403" s="2"/>
      <c r="G403" s="2"/>
      <c r="H403" s="2"/>
      <c r="I403" s="2"/>
      <c r="J403" s="2"/>
      <c r="K403" s="2"/>
      <c r="L403" s="2"/>
      <c r="M403" s="2"/>
    </row>
    <row r="404" spans="1:13" x14ac:dyDescent="0.25">
      <c r="A404" s="2"/>
      <c r="B404" s="3"/>
      <c r="C404" s="2"/>
      <c r="D404" s="2"/>
      <c r="E404" s="2"/>
      <c r="F404" s="2"/>
      <c r="G404" s="2"/>
      <c r="H404" s="2"/>
      <c r="I404" s="2"/>
      <c r="J404" s="2"/>
      <c r="K404" s="2"/>
      <c r="L404" s="2"/>
      <c r="M404" s="2"/>
    </row>
    <row r="405" spans="1:13" x14ac:dyDescent="0.25">
      <c r="A405" s="2"/>
      <c r="B405" s="3"/>
      <c r="C405" s="2"/>
      <c r="D405" s="2"/>
      <c r="E405" s="2"/>
      <c r="F405" s="2"/>
      <c r="G405" s="2"/>
      <c r="H405" s="2"/>
      <c r="I405" s="2"/>
      <c r="J405" s="2"/>
      <c r="K405" s="2"/>
      <c r="L405" s="2"/>
      <c r="M405" s="2"/>
    </row>
    <row r="406" spans="1:13" x14ac:dyDescent="0.25">
      <c r="A406" s="2"/>
      <c r="B406" s="3"/>
      <c r="C406" s="2"/>
      <c r="D406" s="2"/>
      <c r="E406" s="2"/>
      <c r="F406" s="2"/>
      <c r="G406" s="2"/>
      <c r="H406" s="2"/>
      <c r="I406" s="2"/>
      <c r="J406" s="2"/>
      <c r="K406" s="2"/>
      <c r="L406" s="2"/>
      <c r="M406" s="2"/>
    </row>
    <row r="407" spans="1:13" x14ac:dyDescent="0.25">
      <c r="A407" s="2"/>
      <c r="B407" s="3"/>
      <c r="C407" s="2"/>
      <c r="D407" s="2"/>
      <c r="E407" s="2"/>
      <c r="F407" s="2"/>
      <c r="G407" s="2"/>
      <c r="H407" s="2"/>
      <c r="I407" s="2"/>
      <c r="J407" s="2"/>
      <c r="K407" s="2"/>
      <c r="L407" s="2"/>
      <c r="M407" s="2"/>
    </row>
    <row r="408" spans="1:13" x14ac:dyDescent="0.25">
      <c r="A408" s="2"/>
      <c r="B408" s="3"/>
      <c r="C408" s="2"/>
      <c r="D408" s="2"/>
      <c r="E408" s="2"/>
      <c r="F408" s="2"/>
      <c r="G408" s="2"/>
      <c r="H408" s="2"/>
      <c r="I408" s="2"/>
      <c r="J408" s="2"/>
      <c r="K408" s="2"/>
      <c r="L408" s="2"/>
      <c r="M408" s="2"/>
    </row>
    <row r="409" spans="1:13" x14ac:dyDescent="0.25">
      <c r="A409" s="2"/>
      <c r="B409" s="3"/>
      <c r="C409" s="2"/>
      <c r="D409" s="2"/>
      <c r="E409" s="2"/>
      <c r="F409" s="2"/>
      <c r="G409" s="2"/>
      <c r="H409" s="2"/>
      <c r="I409" s="2"/>
      <c r="J409" s="2"/>
      <c r="K409" s="2"/>
      <c r="L409" s="2"/>
      <c r="M409" s="2"/>
    </row>
    <row r="410" spans="1:13" x14ac:dyDescent="0.25">
      <c r="A410" s="2"/>
      <c r="B410" s="3"/>
      <c r="C410" s="2"/>
      <c r="D410" s="2"/>
      <c r="E410" s="2"/>
      <c r="F410" s="2"/>
      <c r="G410" s="2"/>
      <c r="H410" s="2"/>
      <c r="I410" s="2"/>
      <c r="J410" s="2"/>
      <c r="K410" s="2"/>
      <c r="L410" s="2"/>
      <c r="M410" s="2"/>
    </row>
    <row r="411" spans="1:13" x14ac:dyDescent="0.25">
      <c r="A411" s="2"/>
      <c r="B411" s="3"/>
      <c r="C411" s="2"/>
      <c r="D411" s="2"/>
      <c r="E411" s="2"/>
      <c r="F411" s="2"/>
      <c r="G411" s="2"/>
      <c r="H411" s="2"/>
      <c r="I411" s="2"/>
      <c r="J411" s="2"/>
      <c r="K411" s="2"/>
      <c r="L411" s="2"/>
      <c r="M411" s="2"/>
    </row>
    <row r="412" spans="1:13" x14ac:dyDescent="0.25">
      <c r="A412" s="2"/>
      <c r="B412" s="3"/>
      <c r="C412" s="2"/>
      <c r="D412" s="2"/>
      <c r="E412" s="2"/>
      <c r="F412" s="2"/>
      <c r="G412" s="2"/>
      <c r="H412" s="2"/>
      <c r="I412" s="2"/>
      <c r="J412" s="2"/>
      <c r="K412" s="2"/>
      <c r="L412" s="2"/>
      <c r="M412" s="2"/>
    </row>
    <row r="413" spans="1:13" x14ac:dyDescent="0.25">
      <c r="A413" s="2"/>
      <c r="B413" s="3"/>
      <c r="C413" s="2"/>
      <c r="D413" s="2"/>
      <c r="E413" s="2"/>
      <c r="F413" s="2"/>
      <c r="G413" s="2"/>
      <c r="H413" s="2"/>
      <c r="I413" s="2"/>
      <c r="J413" s="2"/>
      <c r="K413" s="2"/>
      <c r="L413" s="2"/>
      <c r="M413" s="2"/>
    </row>
    <row r="414" spans="1:13" x14ac:dyDescent="0.25">
      <c r="A414" s="2"/>
      <c r="B414" s="3"/>
      <c r="C414" s="2"/>
      <c r="D414" s="2"/>
      <c r="E414" s="2"/>
      <c r="F414" s="2"/>
      <c r="G414" s="2"/>
      <c r="H414" s="2"/>
      <c r="I414" s="2"/>
      <c r="J414" s="2"/>
      <c r="K414" s="2"/>
      <c r="L414" s="2"/>
      <c r="M414" s="2"/>
    </row>
    <row r="415" spans="1:13" x14ac:dyDescent="0.25">
      <c r="A415" s="2"/>
      <c r="B415" s="3"/>
      <c r="C415" s="2"/>
      <c r="D415" s="2"/>
      <c r="E415" s="2"/>
      <c r="F415" s="2"/>
      <c r="G415" s="2"/>
      <c r="H415" s="2"/>
      <c r="I415" s="2"/>
      <c r="J415" s="2"/>
      <c r="K415" s="2"/>
      <c r="L415" s="2"/>
      <c r="M415" s="2"/>
    </row>
    <row r="416" spans="1:13" x14ac:dyDescent="0.25">
      <c r="A416" s="2"/>
      <c r="B416" s="3"/>
      <c r="C416" s="2"/>
      <c r="D416" s="2"/>
      <c r="E416" s="2"/>
      <c r="F416" s="2"/>
      <c r="G416" s="2"/>
      <c r="H416" s="2"/>
      <c r="I416" s="2"/>
      <c r="J416" s="2"/>
      <c r="K416" s="2"/>
      <c r="L416" s="2"/>
      <c r="M416" s="2"/>
    </row>
    <row r="417" spans="1:13" x14ac:dyDescent="0.25">
      <c r="A417" s="2"/>
      <c r="B417" s="3"/>
      <c r="C417" s="2"/>
      <c r="D417" s="2"/>
      <c r="E417" s="2"/>
      <c r="F417" s="2"/>
      <c r="G417" s="2"/>
      <c r="H417" s="2"/>
      <c r="I417" s="2"/>
      <c r="J417" s="2"/>
      <c r="K417" s="2"/>
      <c r="L417" s="2"/>
      <c r="M417" s="2"/>
    </row>
    <row r="418" spans="1:13" x14ac:dyDescent="0.25">
      <c r="A418" s="2"/>
      <c r="B418" s="3"/>
      <c r="C418" s="2"/>
      <c r="D418" s="2"/>
      <c r="E418" s="2"/>
      <c r="F418" s="2"/>
      <c r="G418" s="2"/>
      <c r="H418" s="2"/>
      <c r="I418" s="2"/>
      <c r="J418" s="2"/>
      <c r="K418" s="2"/>
      <c r="L418" s="2"/>
      <c r="M418" s="2"/>
    </row>
    <row r="419" spans="1:13" x14ac:dyDescent="0.25">
      <c r="A419" s="2"/>
      <c r="B419" s="3"/>
      <c r="C419" s="2"/>
      <c r="D419" s="2"/>
      <c r="E419" s="2"/>
      <c r="F419" s="2"/>
      <c r="G419" s="2"/>
      <c r="H419" s="2"/>
      <c r="I419" s="2"/>
      <c r="J419" s="2"/>
      <c r="K419" s="2"/>
      <c r="L419" s="2"/>
      <c r="M419" s="2"/>
    </row>
    <row r="420" spans="1:13" x14ac:dyDescent="0.25">
      <c r="A420" s="2"/>
      <c r="B420" s="3"/>
      <c r="C420" s="2"/>
      <c r="D420" s="2"/>
      <c r="E420" s="2"/>
      <c r="F420" s="2"/>
      <c r="G420" s="2"/>
      <c r="H420" s="2"/>
      <c r="I420" s="2"/>
      <c r="J420" s="2"/>
      <c r="K420" s="2"/>
      <c r="L420" s="2"/>
      <c r="M420" s="2"/>
    </row>
    <row r="421" spans="1:13" x14ac:dyDescent="0.25">
      <c r="A421" s="2"/>
      <c r="B421" s="3"/>
      <c r="C421" s="2"/>
      <c r="D421" s="2"/>
      <c r="E421" s="2"/>
      <c r="F421" s="2"/>
      <c r="G421" s="2"/>
      <c r="H421" s="2"/>
      <c r="I421" s="2"/>
      <c r="J421" s="2"/>
      <c r="K421" s="2"/>
      <c r="L421" s="2"/>
      <c r="M421" s="2"/>
    </row>
    <row r="422" spans="1:13" x14ac:dyDescent="0.25">
      <c r="A422" s="2"/>
      <c r="B422" s="3"/>
      <c r="C422" s="2"/>
      <c r="D422" s="2"/>
      <c r="E422" s="2"/>
      <c r="F422" s="2"/>
      <c r="G422" s="2"/>
      <c r="H422" s="2"/>
      <c r="I422" s="2"/>
      <c r="J422" s="2"/>
      <c r="K422" s="2"/>
      <c r="L422" s="2"/>
      <c r="M422" s="2"/>
    </row>
    <row r="423" spans="1:13" x14ac:dyDescent="0.25">
      <c r="A423" s="2"/>
      <c r="B423" s="3"/>
      <c r="C423" s="2"/>
      <c r="D423" s="2"/>
      <c r="E423" s="2"/>
      <c r="F423" s="2"/>
      <c r="G423" s="2"/>
      <c r="H423" s="2"/>
      <c r="I423" s="2"/>
      <c r="J423" s="2"/>
      <c r="K423" s="2"/>
      <c r="L423" s="2"/>
      <c r="M423" s="2"/>
    </row>
    <row r="424" spans="1:13" x14ac:dyDescent="0.25">
      <c r="A424" s="2"/>
      <c r="B424" s="3"/>
      <c r="C424" s="2"/>
      <c r="D424" s="2"/>
      <c r="E424" s="2"/>
      <c r="F424" s="2"/>
      <c r="G424" s="2"/>
      <c r="H424" s="2"/>
      <c r="I424" s="2"/>
      <c r="J424" s="2"/>
      <c r="K424" s="2"/>
      <c r="L424" s="2"/>
      <c r="M424" s="2"/>
    </row>
    <row r="425" spans="1:13" x14ac:dyDescent="0.25">
      <c r="A425" s="2"/>
      <c r="B425" s="3"/>
      <c r="C425" s="2"/>
      <c r="D425" s="2"/>
      <c r="E425" s="2"/>
      <c r="F425" s="2"/>
      <c r="G425" s="2"/>
      <c r="H425" s="2"/>
      <c r="I425" s="2"/>
      <c r="J425" s="2"/>
      <c r="K425" s="2"/>
      <c r="L425" s="2"/>
      <c r="M425" s="2"/>
    </row>
    <row r="426" spans="1:13" x14ac:dyDescent="0.25">
      <c r="A426" s="2"/>
      <c r="B426" s="3"/>
      <c r="C426" s="2"/>
      <c r="D426" s="2"/>
      <c r="E426" s="2"/>
      <c r="F426" s="2"/>
      <c r="G426" s="2"/>
      <c r="H426" s="2"/>
      <c r="I426" s="2"/>
      <c r="J426" s="2"/>
      <c r="K426" s="2"/>
      <c r="L426" s="2"/>
      <c r="M426" s="2"/>
    </row>
    <row r="427" spans="1:13" x14ac:dyDescent="0.25">
      <c r="A427" s="2"/>
      <c r="B427" s="3"/>
      <c r="C427" s="2"/>
      <c r="D427" s="2"/>
      <c r="E427" s="2"/>
      <c r="F427" s="2"/>
      <c r="G427" s="2"/>
      <c r="H427" s="2"/>
      <c r="I427" s="2"/>
      <c r="J427" s="2"/>
      <c r="K427" s="2"/>
      <c r="L427" s="2"/>
      <c r="M427" s="2"/>
    </row>
    <row r="428" spans="1:13" x14ac:dyDescent="0.25">
      <c r="A428" s="2"/>
      <c r="B428" s="3"/>
      <c r="C428" s="2"/>
      <c r="D428" s="2"/>
      <c r="E428" s="2"/>
      <c r="F428" s="2"/>
      <c r="G428" s="2"/>
      <c r="H428" s="2"/>
      <c r="I428" s="2"/>
      <c r="J428" s="2"/>
      <c r="K428" s="2"/>
      <c r="L428" s="2"/>
      <c r="M428" s="2"/>
    </row>
    <row r="429" spans="1:13" x14ac:dyDescent="0.25">
      <c r="A429" s="2"/>
      <c r="B429" s="3"/>
      <c r="C429" s="2"/>
      <c r="D429" s="2"/>
      <c r="E429" s="2"/>
      <c r="F429" s="2"/>
      <c r="G429" s="2"/>
      <c r="H429" s="2"/>
      <c r="I429" s="2"/>
      <c r="J429" s="2"/>
      <c r="K429" s="2"/>
      <c r="L429" s="2"/>
      <c r="M429" s="2"/>
    </row>
    <row r="430" spans="1:13" x14ac:dyDescent="0.25">
      <c r="A430" s="2"/>
      <c r="B430" s="3"/>
      <c r="C430" s="2"/>
      <c r="D430" s="2"/>
      <c r="E430" s="2"/>
      <c r="F430" s="2"/>
      <c r="G430" s="2"/>
      <c r="H430" s="2"/>
      <c r="I430" s="2"/>
      <c r="J430" s="2"/>
      <c r="K430" s="2"/>
      <c r="L430" s="2"/>
      <c r="M430" s="2"/>
    </row>
    <row r="431" spans="1:13" x14ac:dyDescent="0.25">
      <c r="A431" s="2"/>
      <c r="B431" s="3"/>
      <c r="C431" s="2"/>
      <c r="D431" s="2"/>
      <c r="E431" s="2"/>
      <c r="F431" s="2"/>
      <c r="G431" s="2"/>
      <c r="H431" s="2"/>
      <c r="I431" s="2"/>
      <c r="J431" s="2"/>
      <c r="K431" s="2"/>
      <c r="L431" s="2"/>
      <c r="M431" s="2"/>
    </row>
    <row r="432" spans="1:13" x14ac:dyDescent="0.25">
      <c r="A432" s="2"/>
      <c r="B432" s="3"/>
      <c r="C432" s="2"/>
      <c r="D432" s="2"/>
      <c r="E432" s="2"/>
      <c r="F432" s="2"/>
      <c r="G432" s="2"/>
      <c r="H432" s="2"/>
      <c r="I432" s="2"/>
      <c r="J432" s="2"/>
      <c r="K432" s="2"/>
      <c r="L432" s="2"/>
      <c r="M432" s="2"/>
    </row>
    <row r="433" spans="1:13" x14ac:dyDescent="0.25">
      <c r="A433" s="2"/>
      <c r="B433" s="3"/>
      <c r="C433" s="2"/>
      <c r="D433" s="2"/>
      <c r="E433" s="2"/>
      <c r="F433" s="2"/>
      <c r="G433" s="2"/>
      <c r="H433" s="2"/>
      <c r="I433" s="2"/>
      <c r="J433" s="2"/>
      <c r="K433" s="2"/>
      <c r="L433" s="2"/>
      <c r="M433" s="2"/>
    </row>
    <row r="434" spans="1:13" x14ac:dyDescent="0.25">
      <c r="A434" s="2"/>
      <c r="B434" s="3"/>
      <c r="C434" s="2"/>
      <c r="D434" s="2"/>
      <c r="E434" s="2"/>
      <c r="F434" s="2"/>
      <c r="G434" s="2"/>
      <c r="H434" s="2"/>
      <c r="I434" s="2"/>
      <c r="J434" s="2"/>
      <c r="K434" s="2"/>
      <c r="L434" s="2"/>
      <c r="M434" s="2"/>
    </row>
    <row r="435" spans="1:13" x14ac:dyDescent="0.25">
      <c r="A435" s="2"/>
      <c r="B435" s="3"/>
      <c r="C435" s="2"/>
      <c r="D435" s="2"/>
      <c r="E435" s="2"/>
      <c r="F435" s="2"/>
      <c r="G435" s="2"/>
      <c r="H435" s="2"/>
      <c r="I435" s="2"/>
      <c r="J435" s="2"/>
      <c r="K435" s="2"/>
      <c r="L435" s="2"/>
      <c r="M435" s="2"/>
    </row>
    <row r="436" spans="1:13" x14ac:dyDescent="0.25">
      <c r="A436" s="2"/>
      <c r="B436" s="3"/>
      <c r="C436" s="2"/>
      <c r="D436" s="2"/>
      <c r="E436" s="2"/>
      <c r="F436" s="2"/>
      <c r="G436" s="2"/>
      <c r="H436" s="2"/>
      <c r="I436" s="2"/>
      <c r="J436" s="2"/>
      <c r="K436" s="2"/>
      <c r="L436" s="2"/>
      <c r="M436" s="2"/>
    </row>
    <row r="437" spans="1:13" x14ac:dyDescent="0.25">
      <c r="A437" s="2"/>
      <c r="B437" s="3"/>
      <c r="C437" s="2"/>
      <c r="D437" s="2"/>
      <c r="E437" s="2"/>
      <c r="F437" s="2"/>
      <c r="G437" s="2"/>
      <c r="H437" s="2"/>
      <c r="I437" s="2"/>
      <c r="J437" s="2"/>
      <c r="K437" s="2"/>
      <c r="L437" s="2"/>
      <c r="M437" s="2"/>
    </row>
    <row r="438" spans="1:13" x14ac:dyDescent="0.25">
      <c r="A438" s="2"/>
      <c r="B438" s="3"/>
      <c r="C438" s="2"/>
      <c r="D438" s="2"/>
      <c r="E438" s="2"/>
      <c r="F438" s="2"/>
      <c r="G438" s="2"/>
      <c r="H438" s="2"/>
      <c r="I438" s="2"/>
      <c r="J438" s="2"/>
      <c r="K438" s="2"/>
      <c r="L438" s="2"/>
      <c r="M438" s="2"/>
    </row>
    <row r="439" spans="1:13" x14ac:dyDescent="0.25">
      <c r="A439" s="2"/>
      <c r="B439" s="3"/>
      <c r="C439" s="2"/>
      <c r="D439" s="2"/>
      <c r="E439" s="2"/>
      <c r="F439" s="2"/>
      <c r="G439" s="2"/>
      <c r="H439" s="2"/>
      <c r="I439" s="2"/>
      <c r="J439" s="2"/>
      <c r="K439" s="2"/>
      <c r="L439" s="2"/>
      <c r="M439" s="2"/>
    </row>
    <row r="440" spans="1:13" x14ac:dyDescent="0.25">
      <c r="A440" s="2"/>
      <c r="B440" s="3"/>
      <c r="C440" s="2"/>
      <c r="D440" s="2"/>
      <c r="E440" s="2"/>
      <c r="F440" s="2"/>
      <c r="G440" s="2"/>
      <c r="H440" s="2"/>
      <c r="I440" s="2"/>
      <c r="J440" s="2"/>
      <c r="K440" s="2"/>
      <c r="L440" s="2"/>
      <c r="M440" s="2"/>
    </row>
    <row r="441" spans="1:13" x14ac:dyDescent="0.25">
      <c r="A441" s="2"/>
      <c r="B441" s="3"/>
      <c r="C441" s="2"/>
      <c r="D441" s="2"/>
      <c r="E441" s="2"/>
      <c r="F441" s="2"/>
      <c r="G441" s="2"/>
      <c r="H441" s="2"/>
      <c r="I441" s="2"/>
      <c r="J441" s="2"/>
      <c r="K441" s="2"/>
      <c r="L441" s="2"/>
      <c r="M441" s="2"/>
    </row>
    <row r="442" spans="1:13" x14ac:dyDescent="0.25">
      <c r="A442" s="2"/>
      <c r="B442" s="3"/>
      <c r="C442" s="2"/>
      <c r="D442" s="2"/>
      <c r="E442" s="2"/>
      <c r="F442" s="2"/>
      <c r="G442" s="2"/>
      <c r="H442" s="2"/>
      <c r="I442" s="2"/>
      <c r="J442" s="2"/>
      <c r="K442" s="2"/>
      <c r="L442" s="2"/>
      <c r="M442" s="2"/>
    </row>
    <row r="443" spans="1:13" x14ac:dyDescent="0.25">
      <c r="A443" s="2"/>
      <c r="B443" s="3"/>
      <c r="C443" s="2"/>
      <c r="D443" s="2"/>
      <c r="E443" s="2"/>
      <c r="F443" s="2"/>
      <c r="G443" s="2"/>
      <c r="H443" s="2"/>
      <c r="I443" s="2"/>
      <c r="J443" s="2"/>
      <c r="K443" s="2"/>
      <c r="L443" s="2"/>
      <c r="M443" s="2"/>
    </row>
    <row r="444" spans="1:13" x14ac:dyDescent="0.25">
      <c r="A444" s="2"/>
      <c r="B444" s="3"/>
      <c r="C444" s="2"/>
      <c r="D444" s="2"/>
      <c r="E444" s="2"/>
      <c r="F444" s="2"/>
      <c r="G444" s="2"/>
      <c r="H444" s="2"/>
      <c r="I444" s="2"/>
      <c r="J444" s="2"/>
      <c r="K444" s="2"/>
      <c r="L444" s="2"/>
      <c r="M444" s="2"/>
    </row>
    <row r="445" spans="1:13" x14ac:dyDescent="0.25">
      <c r="A445" s="2"/>
      <c r="B445" s="3"/>
      <c r="C445" s="2"/>
      <c r="D445" s="2"/>
      <c r="E445" s="2"/>
      <c r="F445" s="2"/>
      <c r="G445" s="2"/>
      <c r="H445" s="2"/>
      <c r="I445" s="2"/>
      <c r="J445" s="2"/>
      <c r="K445" s="2"/>
      <c r="L445" s="2"/>
      <c r="M445" s="2"/>
    </row>
    <row r="446" spans="1:13" x14ac:dyDescent="0.25">
      <c r="A446" s="2"/>
      <c r="B446" s="3"/>
      <c r="C446" s="2"/>
      <c r="D446" s="2"/>
      <c r="E446" s="2"/>
      <c r="F446" s="2"/>
      <c r="G446" s="2"/>
      <c r="H446" s="2"/>
      <c r="I446" s="2"/>
      <c r="J446" s="2"/>
      <c r="K446" s="2"/>
      <c r="L446" s="2"/>
      <c r="M446" s="2"/>
    </row>
    <row r="447" spans="1:13" x14ac:dyDescent="0.25">
      <c r="A447" s="2"/>
      <c r="B447" s="3"/>
      <c r="C447" s="2"/>
      <c r="D447" s="2"/>
      <c r="E447" s="2"/>
      <c r="F447" s="2"/>
      <c r="G447" s="2"/>
      <c r="H447" s="2"/>
      <c r="I447" s="2"/>
      <c r="J447" s="2"/>
      <c r="K447" s="2"/>
      <c r="L447" s="2"/>
      <c r="M447" s="2"/>
    </row>
    <row r="448" spans="1:13" x14ac:dyDescent="0.25">
      <c r="A448" s="2"/>
      <c r="B448" s="3"/>
      <c r="C448" s="2"/>
      <c r="D448" s="2"/>
      <c r="E448" s="2"/>
      <c r="F448" s="2"/>
      <c r="G448" s="2"/>
      <c r="H448" s="2"/>
      <c r="I448" s="2"/>
      <c r="J448" s="2"/>
      <c r="K448" s="2"/>
      <c r="L448" s="2"/>
      <c r="M448" s="2"/>
    </row>
    <row r="449" spans="1:13" x14ac:dyDescent="0.25">
      <c r="A449" s="2"/>
      <c r="B449" s="3"/>
      <c r="C449" s="2"/>
      <c r="D449" s="2"/>
      <c r="E449" s="2"/>
      <c r="F449" s="2"/>
      <c r="G449" s="2"/>
      <c r="H449" s="2"/>
      <c r="I449" s="2"/>
      <c r="J449" s="2"/>
      <c r="K449" s="2"/>
      <c r="L449" s="2"/>
      <c r="M449" s="2"/>
    </row>
    <row r="450" spans="1:13" x14ac:dyDescent="0.25">
      <c r="A450" s="2"/>
      <c r="B450" s="3"/>
      <c r="C450" s="2"/>
      <c r="D450" s="2"/>
      <c r="E450" s="2"/>
      <c r="F450" s="2"/>
      <c r="G450" s="2"/>
      <c r="H450" s="2"/>
      <c r="I450" s="2"/>
      <c r="J450" s="2"/>
      <c r="K450" s="2"/>
      <c r="L450" s="2"/>
      <c r="M450" s="2"/>
    </row>
    <row r="451" spans="1:13" x14ac:dyDescent="0.25">
      <c r="A451" s="2"/>
      <c r="B451" s="3"/>
      <c r="C451" s="2"/>
      <c r="D451" s="2"/>
      <c r="E451" s="2"/>
      <c r="F451" s="2"/>
      <c r="G451" s="2"/>
      <c r="H451" s="2"/>
      <c r="I451" s="2"/>
      <c r="J451" s="2"/>
      <c r="K451" s="2"/>
      <c r="L451" s="2"/>
      <c r="M451" s="2"/>
    </row>
    <row r="452" spans="1:13" x14ac:dyDescent="0.25">
      <c r="A452" s="2"/>
      <c r="B452" s="3"/>
      <c r="C452" s="2"/>
      <c r="D452" s="2"/>
      <c r="E452" s="2"/>
      <c r="F452" s="2"/>
      <c r="G452" s="2"/>
      <c r="H452" s="2"/>
      <c r="I452" s="2"/>
      <c r="J452" s="2"/>
      <c r="K452" s="2"/>
      <c r="L452" s="2"/>
      <c r="M452" s="2"/>
    </row>
    <row r="453" spans="1:13" x14ac:dyDescent="0.25">
      <c r="A453" s="2"/>
      <c r="B453" s="3"/>
      <c r="C453" s="2"/>
      <c r="D453" s="2"/>
      <c r="E453" s="2"/>
      <c r="F453" s="2"/>
      <c r="G453" s="2"/>
      <c r="H453" s="2"/>
      <c r="I453" s="2"/>
      <c r="J453" s="2"/>
      <c r="K453" s="2"/>
      <c r="L453" s="2"/>
      <c r="M453" s="2"/>
    </row>
    <row r="454" spans="1:13" x14ac:dyDescent="0.25">
      <c r="A454" s="2"/>
      <c r="B454" s="3"/>
      <c r="C454" s="2"/>
      <c r="D454" s="2"/>
      <c r="E454" s="2"/>
      <c r="F454" s="2"/>
      <c r="G454" s="2"/>
      <c r="H454" s="2"/>
      <c r="I454" s="2"/>
      <c r="J454" s="2"/>
      <c r="K454" s="2"/>
      <c r="L454" s="2"/>
      <c r="M454" s="2"/>
    </row>
    <row r="455" spans="1:13" x14ac:dyDescent="0.25">
      <c r="A455" s="2"/>
      <c r="B455" s="3"/>
      <c r="C455" s="2"/>
      <c r="D455" s="2"/>
      <c r="E455" s="2"/>
      <c r="F455" s="2"/>
      <c r="G455" s="2"/>
      <c r="H455" s="2"/>
      <c r="I455" s="2"/>
      <c r="J455" s="2"/>
      <c r="K455" s="2"/>
      <c r="L455" s="2"/>
      <c r="M455" s="2"/>
    </row>
    <row r="456" spans="1:13" x14ac:dyDescent="0.25">
      <c r="A456" s="2"/>
      <c r="B456" s="3"/>
      <c r="C456" s="2"/>
      <c r="D456" s="2"/>
      <c r="E456" s="2"/>
      <c r="F456" s="2"/>
      <c r="G456" s="2"/>
      <c r="H456" s="2"/>
      <c r="I456" s="2"/>
      <c r="J456" s="2"/>
      <c r="K456" s="2"/>
      <c r="L456" s="2"/>
      <c r="M456" s="2"/>
    </row>
    <row r="457" spans="1:13" x14ac:dyDescent="0.25">
      <c r="A457" s="2"/>
      <c r="B457" s="3"/>
      <c r="C457" s="2"/>
      <c r="D457" s="2"/>
      <c r="E457" s="2"/>
      <c r="F457" s="2"/>
      <c r="G457" s="2"/>
      <c r="H457" s="2"/>
      <c r="I457" s="2"/>
      <c r="J457" s="2"/>
      <c r="K457" s="2"/>
      <c r="L457" s="2"/>
      <c r="M457" s="2"/>
    </row>
    <row r="458" spans="1:13" x14ac:dyDescent="0.25">
      <c r="A458" s="2"/>
      <c r="B458" s="3"/>
      <c r="C458" s="2"/>
      <c r="D458" s="2"/>
      <c r="E458" s="2"/>
      <c r="F458" s="2"/>
      <c r="G458" s="2"/>
      <c r="H458" s="2"/>
      <c r="I458" s="2"/>
      <c r="J458" s="2"/>
      <c r="K458" s="2"/>
      <c r="L458" s="2"/>
      <c r="M458" s="2"/>
    </row>
    <row r="459" spans="1:13" x14ac:dyDescent="0.25">
      <c r="A459" s="2"/>
      <c r="B459" s="3"/>
      <c r="C459" s="2"/>
      <c r="D459" s="2"/>
      <c r="E459" s="2"/>
      <c r="F459" s="2"/>
      <c r="G459" s="2"/>
      <c r="H459" s="2"/>
      <c r="I459" s="2"/>
      <c r="J459" s="2"/>
      <c r="K459" s="2"/>
      <c r="L459" s="2"/>
      <c r="M459" s="2"/>
    </row>
    <row r="460" spans="1:13" x14ac:dyDescent="0.25">
      <c r="A460" s="2"/>
      <c r="B460" s="3"/>
      <c r="C460" s="2"/>
      <c r="D460" s="2"/>
      <c r="E460" s="2"/>
      <c r="F460" s="2"/>
      <c r="G460" s="2"/>
      <c r="H460" s="2"/>
      <c r="I460" s="2"/>
      <c r="J460" s="2"/>
      <c r="K460" s="2"/>
      <c r="L460" s="2"/>
      <c r="M460" s="2"/>
    </row>
    <row r="461" spans="1:13" x14ac:dyDescent="0.25">
      <c r="A461" s="2"/>
      <c r="B461" s="3"/>
      <c r="C461" s="2"/>
      <c r="D461" s="2"/>
      <c r="E461" s="2"/>
      <c r="F461" s="2"/>
      <c r="G461" s="2"/>
      <c r="H461" s="2"/>
      <c r="I461" s="2"/>
      <c r="J461" s="2"/>
      <c r="K461" s="2"/>
      <c r="L461" s="2"/>
      <c r="M461" s="2"/>
    </row>
    <row r="462" spans="1:13" x14ac:dyDescent="0.25">
      <c r="A462" s="2"/>
      <c r="B462" s="3"/>
      <c r="C462" s="2"/>
      <c r="D462" s="2"/>
      <c r="E462" s="2"/>
      <c r="F462" s="2"/>
      <c r="G462" s="2"/>
      <c r="H462" s="2"/>
      <c r="I462" s="2"/>
      <c r="J462" s="2"/>
      <c r="K462" s="2"/>
      <c r="L462" s="2"/>
      <c r="M462" s="2"/>
    </row>
    <row r="463" spans="1:13" x14ac:dyDescent="0.25">
      <c r="A463" s="2"/>
      <c r="B463" s="3"/>
      <c r="C463" s="2"/>
      <c r="D463" s="2"/>
      <c r="E463" s="2"/>
      <c r="F463" s="2"/>
      <c r="G463" s="2"/>
      <c r="H463" s="2"/>
      <c r="I463" s="2"/>
      <c r="J463" s="2"/>
      <c r="K463" s="2"/>
      <c r="L463" s="2"/>
      <c r="M463" s="2"/>
    </row>
    <row r="464" spans="1:13" x14ac:dyDescent="0.25">
      <c r="A464" s="2"/>
      <c r="B464" s="3"/>
      <c r="C464" s="2"/>
      <c r="D464" s="2"/>
      <c r="E464" s="2"/>
      <c r="F464" s="2"/>
      <c r="G464" s="2"/>
      <c r="H464" s="2"/>
      <c r="I464" s="2"/>
      <c r="J464" s="2"/>
      <c r="K464" s="2"/>
      <c r="L464" s="2"/>
      <c r="M464" s="2"/>
    </row>
    <row r="465" spans="1:13" x14ac:dyDescent="0.25">
      <c r="A465" s="2"/>
      <c r="B465" s="3"/>
      <c r="C465" s="2"/>
      <c r="D465" s="2"/>
      <c r="E465" s="2"/>
      <c r="F465" s="2"/>
      <c r="G465" s="2"/>
      <c r="H465" s="2"/>
      <c r="I465" s="2"/>
      <c r="J465" s="2"/>
      <c r="K465" s="2"/>
      <c r="L465" s="2"/>
      <c r="M465" s="2"/>
    </row>
    <row r="466" spans="1:13" x14ac:dyDescent="0.25">
      <c r="A466" s="2"/>
      <c r="B466" s="3"/>
      <c r="C466" s="2"/>
      <c r="D466" s="2"/>
      <c r="E466" s="2"/>
      <c r="F466" s="2"/>
      <c r="G466" s="2"/>
      <c r="H466" s="2"/>
      <c r="I466" s="2"/>
      <c r="J466" s="2"/>
      <c r="K466" s="2"/>
      <c r="L466" s="2"/>
      <c r="M466" s="2"/>
    </row>
    <row r="467" spans="1:13" x14ac:dyDescent="0.25">
      <c r="A467" s="2"/>
      <c r="B467" s="3"/>
      <c r="C467" s="2"/>
      <c r="D467" s="2"/>
      <c r="E467" s="2"/>
      <c r="F467" s="2"/>
      <c r="G467" s="2"/>
      <c r="H467" s="2"/>
      <c r="I467" s="2"/>
      <c r="J467" s="2"/>
      <c r="K467" s="2"/>
      <c r="L467" s="2"/>
      <c r="M467" s="2"/>
    </row>
    <row r="468" spans="1:13" x14ac:dyDescent="0.25">
      <c r="A468" s="2"/>
      <c r="B468" s="3"/>
      <c r="C468" s="2"/>
      <c r="D468" s="2"/>
      <c r="E468" s="2"/>
      <c r="F468" s="2"/>
      <c r="G468" s="2"/>
      <c r="H468" s="2"/>
      <c r="I468" s="2"/>
      <c r="J468" s="2"/>
      <c r="K468" s="2"/>
      <c r="L468" s="2"/>
      <c r="M468" s="2"/>
    </row>
    <row r="469" spans="1:13" x14ac:dyDescent="0.25">
      <c r="A469" s="2"/>
      <c r="B469" s="3"/>
      <c r="C469" s="2"/>
      <c r="D469" s="2"/>
      <c r="E469" s="2"/>
      <c r="F469" s="2"/>
      <c r="G469" s="2"/>
      <c r="H469" s="2"/>
      <c r="I469" s="2"/>
      <c r="J469" s="2"/>
      <c r="K469" s="2"/>
      <c r="L469" s="2"/>
      <c r="M469" s="2"/>
    </row>
    <row r="470" spans="1:13" x14ac:dyDescent="0.25">
      <c r="A470" s="2"/>
      <c r="B470" s="3"/>
      <c r="C470" s="2"/>
      <c r="D470" s="2"/>
      <c r="E470" s="2"/>
      <c r="F470" s="2"/>
      <c r="G470" s="2"/>
      <c r="H470" s="2"/>
      <c r="I470" s="2"/>
      <c r="J470" s="2"/>
      <c r="K470" s="2"/>
      <c r="L470" s="2"/>
      <c r="M470" s="2"/>
    </row>
    <row r="471" spans="1:13" x14ac:dyDescent="0.25">
      <c r="A471" s="2"/>
      <c r="B471" s="3"/>
      <c r="C471" s="2"/>
      <c r="D471" s="2"/>
      <c r="E471" s="2"/>
      <c r="F471" s="2"/>
      <c r="G471" s="2"/>
      <c r="H471" s="2"/>
      <c r="I471" s="2"/>
      <c r="J471" s="2"/>
      <c r="K471" s="2"/>
      <c r="L471" s="2"/>
      <c r="M471" s="2"/>
    </row>
    <row r="472" spans="1:13" x14ac:dyDescent="0.25">
      <c r="A472" s="2"/>
      <c r="B472" s="3"/>
      <c r="C472" s="2"/>
      <c r="D472" s="2"/>
      <c r="E472" s="2"/>
      <c r="F472" s="2"/>
      <c r="G472" s="2"/>
      <c r="H472" s="2"/>
      <c r="I472" s="2"/>
      <c r="J472" s="2"/>
      <c r="K472" s="2"/>
      <c r="L472" s="2"/>
      <c r="M472" s="2"/>
    </row>
    <row r="473" spans="1:13" x14ac:dyDescent="0.25">
      <c r="A473" s="2"/>
      <c r="B473" s="3"/>
      <c r="C473" s="2"/>
      <c r="D473" s="2"/>
      <c r="E473" s="2"/>
      <c r="F473" s="2"/>
      <c r="G473" s="2"/>
      <c r="H473" s="2"/>
      <c r="I473" s="2"/>
      <c r="J473" s="2"/>
      <c r="K473" s="2"/>
      <c r="L473" s="2"/>
      <c r="M473" s="2"/>
    </row>
    <row r="474" spans="1:13" x14ac:dyDescent="0.25">
      <c r="A474" s="2"/>
      <c r="B474" s="3"/>
      <c r="C474" s="2"/>
      <c r="D474" s="2"/>
      <c r="E474" s="2"/>
      <c r="F474" s="2"/>
      <c r="G474" s="2"/>
      <c r="H474" s="2"/>
      <c r="I474" s="2"/>
      <c r="J474" s="2"/>
      <c r="K474" s="2"/>
      <c r="L474" s="2"/>
      <c r="M474" s="2"/>
    </row>
    <row r="475" spans="1:13" x14ac:dyDescent="0.25">
      <c r="A475" s="2"/>
      <c r="B475" s="3"/>
      <c r="C475" s="2"/>
      <c r="D475" s="2"/>
      <c r="E475" s="2"/>
      <c r="F475" s="2"/>
      <c r="G475" s="2"/>
      <c r="H475" s="2"/>
      <c r="I475" s="2"/>
      <c r="J475" s="2"/>
      <c r="K475" s="2"/>
      <c r="L475" s="2"/>
      <c r="M475" s="2"/>
    </row>
    <row r="476" spans="1:13" x14ac:dyDescent="0.25">
      <c r="A476" s="2"/>
      <c r="B476" s="3"/>
      <c r="C476" s="2"/>
      <c r="D476" s="2"/>
      <c r="E476" s="2"/>
      <c r="F476" s="2"/>
      <c r="G476" s="2"/>
      <c r="H476" s="2"/>
      <c r="I476" s="2"/>
      <c r="J476" s="2"/>
      <c r="K476" s="2"/>
      <c r="L476" s="2"/>
      <c r="M476" s="2"/>
    </row>
    <row r="477" spans="1:13" x14ac:dyDescent="0.25">
      <c r="A477" s="2"/>
      <c r="B477" s="3"/>
      <c r="C477" s="2"/>
      <c r="D477" s="2"/>
      <c r="E477" s="2"/>
      <c r="F477" s="2"/>
      <c r="G477" s="2"/>
      <c r="H477" s="2"/>
      <c r="I477" s="2"/>
      <c r="J477" s="2"/>
      <c r="K477" s="2"/>
      <c r="L477" s="2"/>
      <c r="M477" s="2"/>
    </row>
    <row r="478" spans="1:13" x14ac:dyDescent="0.25">
      <c r="A478" s="2"/>
      <c r="B478" s="3"/>
      <c r="C478" s="2"/>
      <c r="D478" s="2"/>
      <c r="E478" s="2"/>
      <c r="F478" s="2"/>
      <c r="G478" s="2"/>
      <c r="H478" s="2"/>
      <c r="I478" s="2"/>
      <c r="J478" s="2"/>
      <c r="K478" s="2"/>
      <c r="L478" s="2"/>
      <c r="M478" s="2"/>
    </row>
    <row r="479" spans="1:13" x14ac:dyDescent="0.25">
      <c r="A479" s="2"/>
      <c r="B479" s="3"/>
      <c r="C479" s="2"/>
      <c r="D479" s="2"/>
      <c r="E479" s="2"/>
      <c r="F479" s="2"/>
      <c r="G479" s="2"/>
      <c r="H479" s="2"/>
      <c r="I479" s="2"/>
      <c r="J479" s="2"/>
      <c r="K479" s="2"/>
      <c r="L479" s="2"/>
      <c r="M479" s="2"/>
    </row>
    <row r="480" spans="1:13" x14ac:dyDescent="0.25">
      <c r="A480" s="2"/>
      <c r="B480" s="3"/>
      <c r="C480" s="2"/>
      <c r="D480" s="2"/>
      <c r="E480" s="2"/>
      <c r="F480" s="2"/>
      <c r="G480" s="2"/>
      <c r="H480" s="2"/>
      <c r="I480" s="2"/>
      <c r="J480" s="2"/>
      <c r="K480" s="2"/>
      <c r="L480" s="2"/>
      <c r="M480" s="2"/>
    </row>
    <row r="481" spans="1:13" x14ac:dyDescent="0.25">
      <c r="A481" s="2"/>
      <c r="B481" s="3"/>
      <c r="C481" s="2"/>
      <c r="D481" s="2"/>
      <c r="E481" s="2"/>
      <c r="F481" s="2"/>
      <c r="G481" s="2"/>
      <c r="H481" s="2"/>
      <c r="I481" s="2"/>
      <c r="J481" s="2"/>
      <c r="K481" s="2"/>
      <c r="L481" s="2"/>
      <c r="M481" s="2"/>
    </row>
    <row r="482" spans="1:13" x14ac:dyDescent="0.25">
      <c r="A482" s="2"/>
      <c r="B482" s="3"/>
      <c r="C482" s="2"/>
      <c r="D482" s="2"/>
      <c r="E482" s="2"/>
      <c r="F482" s="2"/>
      <c r="G482" s="2"/>
      <c r="H482" s="2"/>
      <c r="I482" s="2"/>
      <c r="J482" s="2"/>
      <c r="K482" s="2"/>
      <c r="L482" s="2"/>
      <c r="M482" s="2"/>
    </row>
    <row r="483" spans="1:13" x14ac:dyDescent="0.25">
      <c r="A483" s="2"/>
      <c r="B483" s="3"/>
      <c r="C483" s="2"/>
      <c r="D483" s="2"/>
      <c r="E483" s="2"/>
      <c r="F483" s="2"/>
      <c r="G483" s="2"/>
      <c r="H483" s="2"/>
      <c r="I483" s="2"/>
      <c r="J483" s="2"/>
      <c r="K483" s="2"/>
      <c r="L483" s="2"/>
      <c r="M483" s="2"/>
    </row>
    <row r="484" spans="1:13" x14ac:dyDescent="0.25">
      <c r="A484" s="2"/>
      <c r="B484" s="3"/>
      <c r="C484" s="2"/>
      <c r="D484" s="2"/>
      <c r="E484" s="2"/>
      <c r="F484" s="2"/>
      <c r="G484" s="2"/>
      <c r="H484" s="2"/>
      <c r="I484" s="2"/>
      <c r="J484" s="2"/>
      <c r="K484" s="2"/>
      <c r="L484" s="2"/>
      <c r="M484" s="2"/>
    </row>
    <row r="485" spans="1:13" x14ac:dyDescent="0.25">
      <c r="A485" s="2"/>
      <c r="B485" s="3"/>
      <c r="C485" s="2"/>
      <c r="D485" s="2"/>
      <c r="E485" s="2"/>
      <c r="F485" s="2"/>
      <c r="G485" s="2"/>
      <c r="H485" s="2"/>
      <c r="I485" s="2"/>
      <c r="J485" s="2"/>
      <c r="K485" s="2"/>
      <c r="L485" s="2"/>
      <c r="M485" s="2"/>
    </row>
    <row r="486" spans="1:13" x14ac:dyDescent="0.25">
      <c r="A486" s="2"/>
      <c r="B486" s="3"/>
      <c r="C486" s="2"/>
      <c r="D486" s="2"/>
      <c r="E486" s="2"/>
      <c r="F486" s="2"/>
      <c r="G486" s="2"/>
      <c r="H486" s="2"/>
      <c r="I486" s="2"/>
      <c r="J486" s="2"/>
      <c r="K486" s="2"/>
      <c r="L486" s="2"/>
      <c r="M486" s="2"/>
    </row>
    <row r="487" spans="1:13" x14ac:dyDescent="0.25">
      <c r="A487" s="2"/>
      <c r="B487" s="3"/>
      <c r="C487" s="2"/>
      <c r="D487" s="2"/>
      <c r="E487" s="2"/>
      <c r="F487" s="2"/>
      <c r="G487" s="2"/>
      <c r="H487" s="2"/>
      <c r="I487" s="2"/>
      <c r="J487" s="2"/>
      <c r="K487" s="2"/>
      <c r="L487" s="2"/>
      <c r="M487" s="2"/>
    </row>
    <row r="488" spans="1:13" x14ac:dyDescent="0.25">
      <c r="A488" s="2"/>
      <c r="B488" s="3"/>
      <c r="C488" s="2"/>
      <c r="D488" s="2"/>
      <c r="E488" s="2"/>
      <c r="F488" s="2"/>
      <c r="G488" s="2"/>
      <c r="H488" s="2"/>
      <c r="I488" s="2"/>
      <c r="J488" s="2"/>
      <c r="K488" s="2"/>
      <c r="L488" s="2"/>
      <c r="M488" s="2"/>
    </row>
    <row r="489" spans="1:13" x14ac:dyDescent="0.25">
      <c r="A489" s="2"/>
      <c r="B489" s="3"/>
      <c r="C489" s="2"/>
      <c r="D489" s="2"/>
      <c r="E489" s="2"/>
      <c r="F489" s="2"/>
      <c r="G489" s="2"/>
      <c r="H489" s="2"/>
      <c r="I489" s="2"/>
      <c r="J489" s="2"/>
      <c r="K489" s="2"/>
      <c r="L489" s="2"/>
      <c r="M489" s="2"/>
    </row>
    <row r="490" spans="1:13" x14ac:dyDescent="0.25">
      <c r="A490" s="2"/>
      <c r="B490" s="3"/>
      <c r="C490" s="2"/>
      <c r="D490" s="2"/>
      <c r="E490" s="2"/>
      <c r="F490" s="2"/>
      <c r="G490" s="2"/>
      <c r="H490" s="2"/>
      <c r="I490" s="2"/>
      <c r="J490" s="2"/>
      <c r="K490" s="2"/>
      <c r="L490" s="2"/>
      <c r="M490" s="2"/>
    </row>
    <row r="491" spans="1:13" x14ac:dyDescent="0.25">
      <c r="A491" s="2"/>
      <c r="B491" s="3"/>
      <c r="C491" s="2"/>
      <c r="D491" s="2"/>
      <c r="E491" s="2"/>
      <c r="F491" s="2"/>
      <c r="G491" s="2"/>
      <c r="H491" s="2"/>
      <c r="I491" s="2"/>
      <c r="J491" s="2"/>
      <c r="K491" s="2"/>
      <c r="L491" s="2"/>
      <c r="M491" s="2"/>
    </row>
    <row r="492" spans="1:13" x14ac:dyDescent="0.25">
      <c r="A492" s="2"/>
      <c r="B492" s="3"/>
      <c r="C492" s="2"/>
      <c r="D492" s="2"/>
      <c r="E492" s="2"/>
      <c r="F492" s="2"/>
      <c r="G492" s="2"/>
      <c r="H492" s="2"/>
      <c r="I492" s="2"/>
      <c r="J492" s="2"/>
      <c r="K492" s="2"/>
      <c r="L492" s="2"/>
      <c r="M492" s="2"/>
    </row>
    <row r="493" spans="1:13" x14ac:dyDescent="0.25">
      <c r="A493" s="2"/>
      <c r="B493" s="3"/>
      <c r="C493" s="2"/>
      <c r="D493" s="2"/>
      <c r="E493" s="2"/>
      <c r="F493" s="2"/>
      <c r="G493" s="2"/>
      <c r="H493" s="2"/>
      <c r="I493" s="2"/>
      <c r="J493" s="2"/>
      <c r="K493" s="2"/>
      <c r="L493" s="2"/>
      <c r="M493" s="2"/>
    </row>
    <row r="494" spans="1:13" x14ac:dyDescent="0.25">
      <c r="A494" s="2"/>
      <c r="B494" s="3"/>
      <c r="C494" s="2"/>
      <c r="D494" s="2"/>
      <c r="E494" s="2"/>
      <c r="F494" s="2"/>
      <c r="G494" s="2"/>
      <c r="H494" s="2"/>
      <c r="I494" s="2"/>
      <c r="J494" s="2"/>
      <c r="K494" s="2"/>
      <c r="L494" s="2"/>
      <c r="M494" s="2"/>
    </row>
    <row r="495" spans="1:13" x14ac:dyDescent="0.25">
      <c r="A495" s="2"/>
      <c r="B495" s="3"/>
      <c r="C495" s="2"/>
      <c r="D495" s="2"/>
      <c r="E495" s="2"/>
      <c r="F495" s="2"/>
      <c r="G495" s="2"/>
      <c r="H495" s="2"/>
      <c r="I495" s="2"/>
      <c r="J495" s="2"/>
      <c r="K495" s="2"/>
      <c r="L495" s="2"/>
      <c r="M495" s="2"/>
    </row>
    <row r="496" spans="1:13" x14ac:dyDescent="0.25">
      <c r="A496" s="2"/>
      <c r="B496" s="3"/>
      <c r="C496" s="2"/>
      <c r="D496" s="2"/>
      <c r="E496" s="2"/>
      <c r="F496" s="2"/>
      <c r="G496" s="2"/>
      <c r="H496" s="2"/>
      <c r="I496" s="2"/>
      <c r="J496" s="2"/>
      <c r="K496" s="2"/>
      <c r="L496" s="2"/>
      <c r="M496" s="2"/>
    </row>
    <row r="497" spans="1:13" x14ac:dyDescent="0.25">
      <c r="A497" s="2"/>
      <c r="B497" s="3"/>
      <c r="C497" s="2"/>
      <c r="D497" s="2"/>
      <c r="E497" s="2"/>
      <c r="F497" s="2"/>
      <c r="G497" s="2"/>
      <c r="H497" s="2"/>
      <c r="I497" s="2"/>
      <c r="J497" s="2"/>
      <c r="K497" s="2"/>
      <c r="L497" s="2"/>
      <c r="M497" s="2"/>
    </row>
    <row r="498" spans="1:13" x14ac:dyDescent="0.25">
      <c r="A498" s="2"/>
      <c r="B498" s="3"/>
      <c r="C498" s="2"/>
      <c r="D498" s="2"/>
      <c r="E498" s="2"/>
      <c r="F498" s="2"/>
      <c r="G498" s="2"/>
      <c r="H498" s="2"/>
      <c r="I498" s="2"/>
      <c r="J498" s="2"/>
      <c r="K498" s="2"/>
      <c r="L498" s="2"/>
      <c r="M498" s="2"/>
    </row>
    <row r="499" spans="1:13" x14ac:dyDescent="0.25">
      <c r="A499" s="2"/>
      <c r="B499" s="3"/>
      <c r="C499" s="2"/>
      <c r="D499" s="2"/>
      <c r="E499" s="2"/>
      <c r="F499" s="2"/>
      <c r="G499" s="2"/>
      <c r="H499" s="2"/>
      <c r="I499" s="2"/>
      <c r="J499" s="2"/>
      <c r="K499" s="2"/>
      <c r="L499" s="2"/>
      <c r="M499" s="2"/>
    </row>
    <row r="500" spans="1:13" x14ac:dyDescent="0.25">
      <c r="A500" s="2"/>
      <c r="B500" s="3"/>
      <c r="C500" s="2"/>
      <c r="D500" s="2"/>
      <c r="E500" s="2"/>
      <c r="F500" s="2"/>
      <c r="G500" s="2"/>
      <c r="H500" s="2"/>
      <c r="I500" s="2"/>
      <c r="J500" s="2"/>
      <c r="K500" s="2"/>
      <c r="L500" s="2"/>
      <c r="M500" s="2"/>
    </row>
    <row r="501" spans="1:13" x14ac:dyDescent="0.25">
      <c r="A501" s="2"/>
      <c r="B501" s="3"/>
      <c r="C501" s="2"/>
      <c r="D501" s="2"/>
      <c r="E501" s="2"/>
      <c r="F501" s="2"/>
      <c r="G501" s="2"/>
      <c r="H501" s="2"/>
      <c r="I501" s="2"/>
      <c r="J501" s="2"/>
      <c r="K501" s="2"/>
      <c r="L501" s="2"/>
      <c r="M501" s="2"/>
    </row>
    <row r="502" spans="1:13" x14ac:dyDescent="0.25">
      <c r="A502" s="2"/>
      <c r="B502" s="3"/>
      <c r="C502" s="2"/>
      <c r="D502" s="2"/>
      <c r="E502" s="2"/>
      <c r="F502" s="2"/>
      <c r="G502" s="2"/>
      <c r="H502" s="2"/>
      <c r="I502" s="2"/>
      <c r="J502" s="2"/>
      <c r="K502" s="2"/>
      <c r="L502" s="2"/>
      <c r="M502" s="2"/>
    </row>
    <row r="503" spans="1:13" x14ac:dyDescent="0.25">
      <c r="A503" s="2"/>
      <c r="B503" s="3"/>
      <c r="C503" s="2"/>
      <c r="D503" s="2"/>
      <c r="E503" s="2"/>
      <c r="F503" s="2"/>
      <c r="G503" s="2"/>
      <c r="H503" s="2"/>
      <c r="I503" s="2"/>
      <c r="J503" s="2"/>
      <c r="K503" s="2"/>
      <c r="L503" s="2"/>
      <c r="M503" s="2"/>
    </row>
    <row r="504" spans="1:13" x14ac:dyDescent="0.25">
      <c r="A504" s="2"/>
      <c r="B504" s="3"/>
      <c r="C504" s="2"/>
      <c r="D504" s="2"/>
      <c r="E504" s="2"/>
      <c r="F504" s="2"/>
      <c r="G504" s="2"/>
      <c r="H504" s="2"/>
      <c r="I504" s="2"/>
      <c r="J504" s="2"/>
      <c r="K504" s="2"/>
      <c r="L504" s="2"/>
      <c r="M504" s="2"/>
    </row>
    <row r="505" spans="1:13" x14ac:dyDescent="0.25">
      <c r="A505" s="2"/>
      <c r="B505" s="3"/>
      <c r="C505" s="2"/>
      <c r="D505" s="2"/>
      <c r="E505" s="2"/>
      <c r="F505" s="2"/>
      <c r="G505" s="2"/>
      <c r="H505" s="2"/>
      <c r="I505" s="2"/>
      <c r="J505" s="2"/>
      <c r="K505" s="2"/>
      <c r="L505" s="2"/>
      <c r="M505" s="2"/>
    </row>
    <row r="506" spans="1:13" x14ac:dyDescent="0.25">
      <c r="A506" s="2"/>
      <c r="B506" s="3"/>
      <c r="C506" s="2"/>
      <c r="D506" s="2"/>
      <c r="E506" s="2"/>
      <c r="F506" s="2"/>
      <c r="G506" s="2"/>
      <c r="H506" s="2"/>
      <c r="I506" s="2"/>
      <c r="J506" s="2"/>
      <c r="K506" s="2"/>
      <c r="L506" s="2"/>
      <c r="M506" s="2"/>
    </row>
    <row r="507" spans="1:13" x14ac:dyDescent="0.25">
      <c r="A507" s="2"/>
      <c r="B507" s="3"/>
      <c r="C507" s="2"/>
      <c r="D507" s="2"/>
      <c r="E507" s="2"/>
      <c r="F507" s="2"/>
      <c r="G507" s="2"/>
      <c r="H507" s="2"/>
      <c r="I507" s="2"/>
      <c r="J507" s="2"/>
      <c r="K507" s="2"/>
      <c r="L507" s="2"/>
      <c r="M507" s="2"/>
    </row>
    <row r="508" spans="1:13" x14ac:dyDescent="0.25">
      <c r="A508" s="2"/>
      <c r="B508" s="3"/>
      <c r="C508" s="2"/>
      <c r="D508" s="2"/>
      <c r="E508" s="2"/>
      <c r="F508" s="2"/>
      <c r="G508" s="2"/>
      <c r="H508" s="2"/>
      <c r="I508" s="2"/>
      <c r="J508" s="2"/>
      <c r="K508" s="2"/>
      <c r="L508" s="2"/>
      <c r="M508" s="2"/>
    </row>
    <row r="509" spans="1:13" x14ac:dyDescent="0.25">
      <c r="A509" s="2"/>
      <c r="B509" s="3"/>
      <c r="C509" s="2"/>
      <c r="D509" s="2"/>
      <c r="E509" s="2"/>
      <c r="F509" s="2"/>
      <c r="G509" s="2"/>
      <c r="H509" s="2"/>
      <c r="I509" s="2"/>
      <c r="J509" s="2"/>
      <c r="K509" s="2"/>
      <c r="L509" s="2"/>
      <c r="M509" s="2"/>
    </row>
    <row r="510" spans="1:13" x14ac:dyDescent="0.25">
      <c r="A510" s="2"/>
      <c r="B510" s="3"/>
      <c r="C510" s="2"/>
      <c r="D510" s="2"/>
      <c r="E510" s="2"/>
      <c r="F510" s="2"/>
      <c r="G510" s="2"/>
      <c r="H510" s="2"/>
      <c r="I510" s="2"/>
      <c r="J510" s="2"/>
      <c r="K510" s="2"/>
      <c r="L510" s="2"/>
      <c r="M510" s="2"/>
    </row>
    <row r="511" spans="1:13" x14ac:dyDescent="0.25">
      <c r="A511" s="2"/>
      <c r="B511" s="3"/>
      <c r="C511" s="2"/>
      <c r="D511" s="2"/>
      <c r="E511" s="2"/>
      <c r="F511" s="2"/>
      <c r="G511" s="2"/>
      <c r="H511" s="2"/>
      <c r="I511" s="2"/>
      <c r="J511" s="2"/>
      <c r="K511" s="2"/>
      <c r="L511" s="2"/>
      <c r="M511" s="2"/>
    </row>
    <row r="512" spans="1:13" x14ac:dyDescent="0.25">
      <c r="A512" s="2"/>
      <c r="B512" s="3"/>
      <c r="C512" s="2"/>
      <c r="D512" s="2"/>
      <c r="E512" s="2"/>
      <c r="F512" s="2"/>
      <c r="G512" s="2"/>
      <c r="H512" s="2"/>
      <c r="I512" s="2"/>
      <c r="J512" s="2"/>
      <c r="K512" s="2"/>
      <c r="L512" s="2"/>
      <c r="M512" s="2"/>
    </row>
    <row r="513" spans="1:13" x14ac:dyDescent="0.25">
      <c r="A513" s="2"/>
      <c r="B513" s="3"/>
      <c r="C513" s="2"/>
      <c r="D513" s="2"/>
      <c r="E513" s="2"/>
      <c r="F513" s="2"/>
      <c r="G513" s="2"/>
      <c r="H513" s="2"/>
      <c r="I513" s="2"/>
      <c r="J513" s="2"/>
      <c r="K513" s="2"/>
      <c r="L513" s="2"/>
      <c r="M513" s="2"/>
    </row>
    <row r="514" spans="1:13" x14ac:dyDescent="0.25">
      <c r="A514" s="2"/>
      <c r="B514" s="3"/>
      <c r="C514" s="2"/>
      <c r="D514" s="2"/>
      <c r="E514" s="2"/>
      <c r="F514" s="2"/>
      <c r="G514" s="2"/>
      <c r="H514" s="2"/>
      <c r="I514" s="2"/>
      <c r="J514" s="2"/>
      <c r="K514" s="2"/>
      <c r="L514" s="2"/>
      <c r="M514" s="2"/>
    </row>
    <row r="515" spans="1:13" x14ac:dyDescent="0.25">
      <c r="A515" s="2"/>
      <c r="B515" s="3"/>
      <c r="C515" s="2"/>
      <c r="D515" s="2"/>
      <c r="E515" s="2"/>
      <c r="F515" s="2"/>
      <c r="G515" s="2"/>
      <c r="H515" s="2"/>
      <c r="I515" s="2"/>
      <c r="J515" s="2"/>
      <c r="K515" s="2"/>
      <c r="L515" s="2"/>
      <c r="M515" s="2"/>
    </row>
    <row r="516" spans="1:13" x14ac:dyDescent="0.25">
      <c r="A516" s="2"/>
      <c r="B516" s="3"/>
      <c r="C516" s="2"/>
      <c r="D516" s="2"/>
      <c r="E516" s="2"/>
      <c r="F516" s="2"/>
      <c r="G516" s="2"/>
      <c r="H516" s="2"/>
      <c r="I516" s="2"/>
      <c r="J516" s="2"/>
      <c r="K516" s="2"/>
      <c r="L516" s="2"/>
      <c r="M516" s="2"/>
    </row>
    <row r="517" spans="1:13" x14ac:dyDescent="0.25">
      <c r="A517" s="2"/>
      <c r="B517" s="3"/>
      <c r="C517" s="2"/>
      <c r="D517" s="2"/>
      <c r="E517" s="2"/>
      <c r="F517" s="2"/>
      <c r="G517" s="2"/>
      <c r="H517" s="2"/>
      <c r="I517" s="2"/>
      <c r="J517" s="2"/>
      <c r="K517" s="2"/>
      <c r="L517" s="2"/>
      <c r="M517" s="2"/>
    </row>
    <row r="518" spans="1:13" x14ac:dyDescent="0.25">
      <c r="A518" s="2"/>
      <c r="B518" s="3"/>
      <c r="C518" s="2"/>
      <c r="D518" s="2"/>
      <c r="E518" s="2"/>
      <c r="F518" s="2"/>
      <c r="G518" s="2"/>
      <c r="H518" s="2"/>
      <c r="I518" s="2"/>
      <c r="J518" s="2"/>
      <c r="K518" s="2"/>
      <c r="L518" s="2"/>
      <c r="M518" s="2"/>
    </row>
    <row r="519" spans="1:13" x14ac:dyDescent="0.25">
      <c r="A519" s="2"/>
      <c r="B519" s="3"/>
      <c r="C519" s="2"/>
      <c r="D519" s="2"/>
      <c r="E519" s="2"/>
      <c r="F519" s="2"/>
      <c r="G519" s="2"/>
      <c r="H519" s="2"/>
      <c r="I519" s="2"/>
      <c r="J519" s="2"/>
      <c r="K519" s="2"/>
      <c r="L519" s="2"/>
      <c r="M519" s="2"/>
    </row>
    <row r="520" spans="1:13" x14ac:dyDescent="0.25">
      <c r="A520" s="2"/>
      <c r="B520" s="3"/>
      <c r="C520" s="2"/>
      <c r="D520" s="2"/>
      <c r="E520" s="2"/>
      <c r="F520" s="2"/>
      <c r="G520" s="2"/>
      <c r="H520" s="2"/>
      <c r="I520" s="2"/>
      <c r="J520" s="2"/>
      <c r="K520" s="2"/>
      <c r="L520" s="2"/>
      <c r="M520" s="2"/>
    </row>
    <row r="521" spans="1:13" x14ac:dyDescent="0.25">
      <c r="A521" s="2"/>
      <c r="B521" s="3"/>
      <c r="C521" s="2"/>
      <c r="D521" s="2"/>
      <c r="E521" s="2"/>
      <c r="F521" s="2"/>
      <c r="G521" s="2"/>
      <c r="H521" s="2"/>
      <c r="I521" s="2"/>
      <c r="J521" s="2"/>
      <c r="K521" s="2"/>
      <c r="L521" s="2"/>
      <c r="M521" s="2"/>
    </row>
    <row r="522" spans="1:13" x14ac:dyDescent="0.25">
      <c r="A522" s="2"/>
      <c r="B522" s="3"/>
      <c r="C522" s="2"/>
      <c r="D522" s="2"/>
      <c r="E522" s="2"/>
      <c r="F522" s="2"/>
      <c r="G522" s="2"/>
      <c r="H522" s="2"/>
      <c r="I522" s="2"/>
      <c r="J522" s="2"/>
      <c r="K522" s="2"/>
      <c r="L522" s="2"/>
      <c r="M522" s="2"/>
    </row>
    <row r="523" spans="1:13" x14ac:dyDescent="0.25">
      <c r="A523" s="2"/>
      <c r="B523" s="3"/>
      <c r="C523" s="2"/>
      <c r="D523" s="2"/>
      <c r="E523" s="2"/>
      <c r="F523" s="2"/>
      <c r="G523" s="2"/>
      <c r="H523" s="2"/>
      <c r="I523" s="2"/>
      <c r="J523" s="2"/>
      <c r="K523" s="2"/>
      <c r="L523" s="2"/>
      <c r="M523" s="2"/>
    </row>
    <row r="524" spans="1:13" x14ac:dyDescent="0.25">
      <c r="A524" s="2"/>
      <c r="B524" s="3"/>
      <c r="C524" s="2"/>
      <c r="D524" s="2"/>
      <c r="E524" s="2"/>
      <c r="F524" s="2"/>
      <c r="G524" s="2"/>
      <c r="H524" s="2"/>
      <c r="I524" s="2"/>
      <c r="J524" s="2"/>
      <c r="K524" s="2"/>
      <c r="L524" s="2"/>
      <c r="M524" s="2"/>
    </row>
    <row r="525" spans="1:13" x14ac:dyDescent="0.25">
      <c r="A525" s="2"/>
      <c r="B525" s="3"/>
      <c r="C525" s="2"/>
      <c r="D525" s="2"/>
      <c r="E525" s="2"/>
      <c r="F525" s="2"/>
      <c r="G525" s="2"/>
      <c r="H525" s="2"/>
      <c r="I525" s="2"/>
      <c r="J525" s="2"/>
      <c r="K525" s="2"/>
      <c r="L525" s="2"/>
      <c r="M525" s="2"/>
    </row>
    <row r="526" spans="1:13" x14ac:dyDescent="0.25">
      <c r="A526" s="2"/>
      <c r="B526" s="3"/>
      <c r="C526" s="2"/>
      <c r="D526" s="2"/>
      <c r="E526" s="2"/>
      <c r="F526" s="2"/>
      <c r="G526" s="2"/>
      <c r="H526" s="2"/>
      <c r="I526" s="2"/>
      <c r="J526" s="2"/>
      <c r="K526" s="2"/>
      <c r="L526" s="2"/>
      <c r="M526" s="2"/>
    </row>
    <row r="527" spans="1:13" x14ac:dyDescent="0.25">
      <c r="A527" s="2"/>
      <c r="B527" s="3"/>
      <c r="C527" s="2"/>
      <c r="D527" s="2"/>
      <c r="E527" s="2"/>
      <c r="F527" s="2"/>
      <c r="G527" s="2"/>
      <c r="H527" s="2"/>
      <c r="I527" s="2"/>
      <c r="J527" s="2"/>
      <c r="K527" s="2"/>
      <c r="L527" s="2"/>
      <c r="M527" s="2"/>
    </row>
    <row r="528" spans="1:13" x14ac:dyDescent="0.25">
      <c r="A528" s="2"/>
      <c r="B528" s="3"/>
      <c r="C528" s="2"/>
      <c r="D528" s="2"/>
      <c r="E528" s="2"/>
      <c r="F528" s="2"/>
      <c r="G528" s="2"/>
      <c r="H528" s="2"/>
      <c r="I528" s="2"/>
      <c r="J528" s="2"/>
      <c r="K528" s="2"/>
      <c r="L528" s="2"/>
      <c r="M528" s="2"/>
    </row>
    <row r="529" spans="1:13" x14ac:dyDescent="0.25">
      <c r="A529" s="2"/>
      <c r="B529" s="3"/>
      <c r="C529" s="2"/>
      <c r="D529" s="2"/>
      <c r="E529" s="2"/>
      <c r="F529" s="2"/>
      <c r="G529" s="2"/>
      <c r="H529" s="2"/>
      <c r="I529" s="2"/>
      <c r="J529" s="2"/>
      <c r="K529" s="2"/>
      <c r="L529" s="2"/>
      <c r="M529" s="2"/>
    </row>
    <row r="530" spans="1:13" x14ac:dyDescent="0.25">
      <c r="A530" s="2"/>
      <c r="B530" s="3"/>
      <c r="C530" s="2"/>
      <c r="D530" s="2"/>
      <c r="E530" s="2"/>
      <c r="F530" s="2"/>
      <c r="G530" s="2"/>
      <c r="H530" s="2"/>
      <c r="I530" s="2"/>
      <c r="J530" s="2"/>
      <c r="K530" s="2"/>
      <c r="L530" s="2"/>
      <c r="M530" s="2"/>
    </row>
    <row r="531" spans="1:13" x14ac:dyDescent="0.25">
      <c r="A531" s="2"/>
      <c r="B531" s="3"/>
      <c r="C531" s="2"/>
      <c r="D531" s="2"/>
      <c r="E531" s="2"/>
      <c r="F531" s="2"/>
      <c r="G531" s="2"/>
      <c r="H531" s="2"/>
      <c r="I531" s="2"/>
      <c r="J531" s="2"/>
      <c r="K531" s="2"/>
      <c r="L531" s="2"/>
      <c r="M531" s="2"/>
    </row>
    <row r="532" spans="1:13" x14ac:dyDescent="0.25">
      <c r="A532" s="2"/>
      <c r="B532" s="3"/>
      <c r="C532" s="2"/>
      <c r="D532" s="2"/>
      <c r="E532" s="2"/>
      <c r="F532" s="2"/>
      <c r="G532" s="2"/>
      <c r="H532" s="2"/>
      <c r="I532" s="2"/>
      <c r="J532" s="2"/>
      <c r="K532" s="2"/>
      <c r="L532" s="2"/>
      <c r="M532" s="2"/>
    </row>
    <row r="533" spans="1:13" x14ac:dyDescent="0.25">
      <c r="A533" s="2"/>
      <c r="B533" s="3"/>
      <c r="C533" s="2"/>
      <c r="D533" s="2"/>
      <c r="E533" s="2"/>
      <c r="F533" s="2"/>
      <c r="G533" s="2"/>
      <c r="H533" s="2"/>
      <c r="I533" s="2"/>
      <c r="J533" s="2"/>
      <c r="K533" s="2"/>
      <c r="L533" s="2"/>
      <c r="M533" s="2"/>
    </row>
    <row r="534" spans="1:13" x14ac:dyDescent="0.25">
      <c r="A534" s="2"/>
      <c r="B534" s="3"/>
      <c r="C534" s="2"/>
      <c r="D534" s="2"/>
      <c r="E534" s="2"/>
      <c r="F534" s="2"/>
      <c r="G534" s="2"/>
      <c r="H534" s="2"/>
      <c r="I534" s="2"/>
      <c r="J534" s="2"/>
      <c r="K534" s="2"/>
      <c r="L534" s="2"/>
      <c r="M534" s="2"/>
    </row>
    <row r="535" spans="1:13" x14ac:dyDescent="0.25">
      <c r="A535" s="2"/>
      <c r="B535" s="3"/>
      <c r="C535" s="2"/>
      <c r="D535" s="2"/>
      <c r="E535" s="2"/>
      <c r="F535" s="2"/>
      <c r="G535" s="2"/>
      <c r="H535" s="2"/>
      <c r="I535" s="2"/>
      <c r="J535" s="2"/>
      <c r="K535" s="2"/>
      <c r="L535" s="2"/>
      <c r="M535" s="2"/>
    </row>
    <row r="536" spans="1:13" x14ac:dyDescent="0.25">
      <c r="A536" s="2"/>
      <c r="B536" s="3"/>
      <c r="C536" s="2"/>
      <c r="D536" s="2"/>
      <c r="E536" s="2"/>
      <c r="F536" s="2"/>
      <c r="G536" s="2"/>
      <c r="H536" s="2"/>
      <c r="I536" s="2"/>
      <c r="J536" s="2"/>
      <c r="K536" s="2"/>
      <c r="L536" s="2"/>
      <c r="M536" s="2"/>
    </row>
    <row r="537" spans="1:13" x14ac:dyDescent="0.25">
      <c r="A537" s="2"/>
      <c r="B537" s="3"/>
      <c r="C537" s="2"/>
      <c r="D537" s="2"/>
      <c r="E537" s="2"/>
      <c r="F537" s="2"/>
      <c r="G537" s="2"/>
      <c r="H537" s="2"/>
      <c r="I537" s="2"/>
      <c r="J537" s="2"/>
      <c r="K537" s="2"/>
      <c r="L537" s="2"/>
      <c r="M537" s="2"/>
    </row>
    <row r="538" spans="1:13" x14ac:dyDescent="0.25">
      <c r="A538" s="2"/>
      <c r="B538" s="3"/>
      <c r="C538" s="2"/>
      <c r="D538" s="2"/>
      <c r="E538" s="2"/>
      <c r="F538" s="2"/>
      <c r="G538" s="2"/>
      <c r="H538" s="2"/>
      <c r="I538" s="2"/>
      <c r="J538" s="2"/>
      <c r="K538" s="2"/>
      <c r="L538" s="2"/>
      <c r="M538" s="2"/>
    </row>
  </sheetData>
  <mergeCells count="44">
    <mergeCell ref="E70:E80"/>
    <mergeCell ref="E29:E39"/>
    <mergeCell ref="A57:A69"/>
    <mergeCell ref="B57:B59"/>
    <mergeCell ref="E57:E69"/>
    <mergeCell ref="E40:E56"/>
    <mergeCell ref="B29:B32"/>
    <mergeCell ref="B72:B74"/>
    <mergeCell ref="B51:B53"/>
    <mergeCell ref="B66:B67"/>
    <mergeCell ref="B68:B69"/>
    <mergeCell ref="B36:B37"/>
    <mergeCell ref="B38:B39"/>
    <mergeCell ref="B81:C81"/>
    <mergeCell ref="B83:C83"/>
    <mergeCell ref="B84:C84"/>
    <mergeCell ref="B85:C85"/>
    <mergeCell ref="B82:C82"/>
    <mergeCell ref="J3:K3"/>
    <mergeCell ref="E4:E17"/>
    <mergeCell ref="E18:E28"/>
    <mergeCell ref="B12:B14"/>
    <mergeCell ref="B18:B21"/>
    <mergeCell ref="B22:B25"/>
    <mergeCell ref="B15:B16"/>
    <mergeCell ref="B4:B6"/>
    <mergeCell ref="B7:B11"/>
    <mergeCell ref="B26:B28"/>
    <mergeCell ref="E81:E85"/>
    <mergeCell ref="A1:E2"/>
    <mergeCell ref="B46:B50"/>
    <mergeCell ref="B70:B71"/>
    <mergeCell ref="B63:B65"/>
    <mergeCell ref="B60:B62"/>
    <mergeCell ref="B54:B56"/>
    <mergeCell ref="B40:B45"/>
    <mergeCell ref="B75:B77"/>
    <mergeCell ref="A70:A80"/>
    <mergeCell ref="A4:A17"/>
    <mergeCell ref="A18:A28"/>
    <mergeCell ref="A40:A56"/>
    <mergeCell ref="A29:A39"/>
    <mergeCell ref="B33:B35"/>
    <mergeCell ref="A81:A85"/>
  </mergeCells>
  <dataValidations count="1">
    <dataValidation type="list" allowBlank="1" showInputMessage="1" showErrorMessage="1" sqref="D4:D85" xr:uid="{69FE640C-64AF-4E03-B259-DE4CF7D75188}">
      <formula1>$K$4:$K$8</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42004-22E6-4020-92DB-9C4291177838}">
  <dimension ref="A1:N653"/>
  <sheetViews>
    <sheetView tabSelected="1" zoomScale="67" zoomScaleNormal="70" workbookViewId="0">
      <pane xSplit="3" ySplit="5" topLeftCell="D6" activePane="bottomRight" state="frozen"/>
      <selection pane="topRight" activeCell="D1" sqref="D1"/>
      <selection pane="bottomLeft" activeCell="A6" sqref="A6"/>
      <selection pane="bottomRight" activeCell="D6" sqref="D6"/>
    </sheetView>
  </sheetViews>
  <sheetFormatPr baseColWidth="10" defaultColWidth="9.28515625" defaultRowHeight="11.25" x14ac:dyDescent="0.2"/>
  <cols>
    <col min="1" max="1" width="5.42578125" style="54" customWidth="1"/>
    <col min="2" max="2" width="13.5703125" style="54" customWidth="1"/>
    <col min="3" max="3" width="101.140625" style="54" customWidth="1"/>
    <col min="4" max="4" width="13.28515625" style="128" customWidth="1"/>
    <col min="5" max="6" width="16.7109375" style="54" customWidth="1"/>
    <col min="7" max="7" width="16.28515625" style="54" customWidth="1"/>
    <col min="8" max="8" width="13.7109375" style="54" customWidth="1"/>
    <col min="9" max="11" width="0" style="54" hidden="1" customWidth="1"/>
    <col min="12" max="12" width="45.28515625" style="54" customWidth="1"/>
    <col min="13" max="13" width="18.7109375" style="54" customWidth="1"/>
    <col min="14" max="16384" width="9.28515625" style="54"/>
  </cols>
  <sheetData>
    <row r="1" spans="1:14" ht="53.25" customHeight="1" x14ac:dyDescent="0.2">
      <c r="B1" s="278" t="s">
        <v>122</v>
      </c>
      <c r="C1" s="278"/>
      <c r="D1" s="136"/>
      <c r="E1" s="136"/>
      <c r="F1" s="136"/>
      <c r="G1" s="136"/>
    </row>
    <row r="2" spans="1:14" ht="111" customHeight="1" x14ac:dyDescent="0.2">
      <c r="A2" s="277" t="s">
        <v>648</v>
      </c>
      <c r="B2" s="277"/>
      <c r="C2" s="277"/>
      <c r="D2" s="137"/>
      <c r="E2" s="137"/>
      <c r="F2" s="137"/>
      <c r="G2" s="137"/>
    </row>
    <row r="3" spans="1:14" x14ac:dyDescent="0.2">
      <c r="D3" s="54"/>
    </row>
    <row r="4" spans="1:14" ht="18.75" x14ac:dyDescent="0.3">
      <c r="B4" s="142" t="s">
        <v>123</v>
      </c>
      <c r="C4" s="138"/>
      <c r="D4" s="138"/>
      <c r="E4" s="138"/>
      <c r="F4" s="138"/>
      <c r="G4" s="139"/>
      <c r="H4" s="55"/>
      <c r="J4" s="55"/>
    </row>
    <row r="5" spans="1:14" ht="73.5" customHeight="1" x14ac:dyDescent="0.2">
      <c r="B5" s="56" t="s">
        <v>124</v>
      </c>
      <c r="C5" s="57" t="s">
        <v>125</v>
      </c>
      <c r="D5" s="58" t="s">
        <v>126</v>
      </c>
      <c r="E5" s="58" t="s">
        <v>127</v>
      </c>
      <c r="F5" s="58"/>
      <c r="G5" s="58" t="s">
        <v>128</v>
      </c>
      <c r="L5" s="273" t="s">
        <v>129</v>
      </c>
      <c r="M5" s="273"/>
    </row>
    <row r="6" spans="1:14" ht="66" x14ac:dyDescent="0.3">
      <c r="A6" s="59">
        <v>1</v>
      </c>
      <c r="B6" s="60" t="s">
        <v>130</v>
      </c>
      <c r="C6" s="61" t="s">
        <v>626</v>
      </c>
      <c r="D6" s="129">
        <v>1</v>
      </c>
      <c r="E6" s="62">
        <f t="shared" ref="E6:E21" si="0">+D6*G6</f>
        <v>1.9230769230769232E-2</v>
      </c>
      <c r="F6" s="274">
        <f>+SUM(E6:E21)</f>
        <v>3.884615384615385</v>
      </c>
      <c r="G6" s="63">
        <v>1.9230769230769232E-2</v>
      </c>
      <c r="K6" s="54" t="s">
        <v>131</v>
      </c>
      <c r="L6" s="61" t="s">
        <v>132</v>
      </c>
      <c r="M6" s="64">
        <f>+E52/4</f>
        <v>4.1143162393162394</v>
      </c>
    </row>
    <row r="7" spans="1:14" ht="49.5" x14ac:dyDescent="0.3">
      <c r="A7" s="59">
        <v>2</v>
      </c>
      <c r="B7" s="60" t="s">
        <v>133</v>
      </c>
      <c r="C7" s="61" t="s">
        <v>627</v>
      </c>
      <c r="D7" s="129">
        <v>1</v>
      </c>
      <c r="E7" s="62">
        <f t="shared" si="0"/>
        <v>1.9230769230769232E-2</v>
      </c>
      <c r="F7" s="275"/>
      <c r="G7" s="63">
        <v>1.9230769230769232E-2</v>
      </c>
      <c r="K7" s="65" t="s">
        <v>134</v>
      </c>
      <c r="L7" s="61" t="s">
        <v>135</v>
      </c>
      <c r="M7" s="66">
        <f>+E92/4</f>
        <v>3.6888047138047138</v>
      </c>
      <c r="N7" s="65"/>
    </row>
    <row r="8" spans="1:14" ht="33" x14ac:dyDescent="0.3">
      <c r="A8" s="59">
        <v>3</v>
      </c>
      <c r="B8" s="60" t="s">
        <v>136</v>
      </c>
      <c r="C8" s="67" t="s">
        <v>137</v>
      </c>
      <c r="D8" s="130">
        <v>2</v>
      </c>
      <c r="E8" s="62">
        <f t="shared" si="0"/>
        <v>7.6923076923076927E-2</v>
      </c>
      <c r="F8" s="275"/>
      <c r="G8" s="63">
        <v>3.8461538461538464E-2</v>
      </c>
      <c r="K8" s="65"/>
      <c r="L8" s="61" t="s">
        <v>138</v>
      </c>
      <c r="M8" s="66">
        <f>+E114/2</f>
        <v>4.2763636363636364</v>
      </c>
      <c r="N8" s="65"/>
    </row>
    <row r="9" spans="1:14" ht="49.5" x14ac:dyDescent="0.3">
      <c r="A9" s="59">
        <v>4</v>
      </c>
      <c r="B9" s="60" t="s">
        <v>139</v>
      </c>
      <c r="C9" s="61" t="s">
        <v>140</v>
      </c>
      <c r="D9" s="129">
        <v>2</v>
      </c>
      <c r="E9" s="62">
        <f t="shared" si="0"/>
        <v>7.6923076923076927E-2</v>
      </c>
      <c r="F9" s="275"/>
      <c r="G9" s="63">
        <v>3.8461538461538464E-2</v>
      </c>
      <c r="K9" s="65"/>
      <c r="L9" s="61" t="s">
        <v>141</v>
      </c>
      <c r="M9" s="66">
        <f>+E184/6</f>
        <v>4.0652704514434266</v>
      </c>
      <c r="N9" s="65"/>
    </row>
    <row r="10" spans="1:14" ht="45" customHeight="1" x14ac:dyDescent="0.3">
      <c r="A10" s="68">
        <v>5</v>
      </c>
      <c r="B10" s="60" t="s">
        <v>142</v>
      </c>
      <c r="C10" s="67" t="s">
        <v>143</v>
      </c>
      <c r="D10" s="129">
        <v>2</v>
      </c>
      <c r="E10" s="62">
        <f t="shared" si="0"/>
        <v>7.6923076923076927E-2</v>
      </c>
      <c r="F10" s="275"/>
      <c r="G10" s="63">
        <v>3.8461538461538464E-2</v>
      </c>
      <c r="K10" s="65"/>
      <c r="L10" s="69" t="s">
        <v>144</v>
      </c>
      <c r="M10" s="66">
        <f>+E215/3</f>
        <v>4.249639249639249</v>
      </c>
      <c r="N10" s="65"/>
    </row>
    <row r="11" spans="1:14" ht="49.5" x14ac:dyDescent="0.3">
      <c r="A11" s="59">
        <v>6</v>
      </c>
      <c r="B11" s="60" t="s">
        <v>145</v>
      </c>
      <c r="C11" s="67" t="s">
        <v>146</v>
      </c>
      <c r="D11" s="130">
        <v>3</v>
      </c>
      <c r="E11" s="62">
        <f t="shared" si="0"/>
        <v>0.17307692307692307</v>
      </c>
      <c r="F11" s="275"/>
      <c r="G11" s="63">
        <v>5.7692307692307696E-2</v>
      </c>
      <c r="K11" s="65"/>
      <c r="M11" s="65"/>
      <c r="N11" s="65"/>
    </row>
    <row r="12" spans="1:14" ht="44.1" customHeight="1" x14ac:dyDescent="0.3">
      <c r="A12" s="59">
        <v>7</v>
      </c>
      <c r="B12" s="60" t="s">
        <v>147</v>
      </c>
      <c r="C12" s="67" t="s">
        <v>148</v>
      </c>
      <c r="D12" s="130">
        <v>3</v>
      </c>
      <c r="E12" s="62">
        <f t="shared" si="0"/>
        <v>0.17307692307692307</v>
      </c>
      <c r="F12" s="275"/>
      <c r="G12" s="63">
        <v>5.7692307692307696E-2</v>
      </c>
      <c r="K12" s="65"/>
      <c r="L12" s="70" t="s">
        <v>149</v>
      </c>
      <c r="M12" s="71">
        <f>(M6+M7+M8+M9+M10)/5</f>
        <v>4.0788788581134536</v>
      </c>
      <c r="N12" s="65"/>
    </row>
    <row r="13" spans="1:14" ht="33" x14ac:dyDescent="0.3">
      <c r="A13" s="59">
        <v>8</v>
      </c>
      <c r="B13" s="60" t="s">
        <v>150</v>
      </c>
      <c r="C13" s="67" t="s">
        <v>151</v>
      </c>
      <c r="D13" s="130">
        <v>3</v>
      </c>
      <c r="E13" s="62">
        <f t="shared" si="0"/>
        <v>0.17307692307692307</v>
      </c>
      <c r="F13" s="275"/>
      <c r="G13" s="63">
        <v>5.7692307692307696E-2</v>
      </c>
      <c r="K13" s="65"/>
      <c r="M13" s="65"/>
      <c r="N13" s="65"/>
    </row>
    <row r="14" spans="1:14" ht="16.5" x14ac:dyDescent="0.3">
      <c r="A14" s="68">
        <v>9</v>
      </c>
      <c r="B14" s="60" t="s">
        <v>152</v>
      </c>
      <c r="C14" s="67" t="s">
        <v>628</v>
      </c>
      <c r="D14" s="130">
        <v>3</v>
      </c>
      <c r="E14" s="62">
        <f t="shared" si="0"/>
        <v>0.17307692307692307</v>
      </c>
      <c r="F14" s="275"/>
      <c r="G14" s="63">
        <v>5.7692307692307696E-2</v>
      </c>
      <c r="K14" s="65"/>
      <c r="M14" s="65"/>
      <c r="N14" s="65"/>
    </row>
    <row r="15" spans="1:14" ht="33" x14ac:dyDescent="0.3">
      <c r="A15" s="59">
        <v>10</v>
      </c>
      <c r="B15" s="60" t="s">
        <v>153</v>
      </c>
      <c r="C15" s="67" t="s">
        <v>154</v>
      </c>
      <c r="D15" s="130">
        <v>3</v>
      </c>
      <c r="E15" s="62">
        <f t="shared" si="0"/>
        <v>0.17307692307692307</v>
      </c>
      <c r="F15" s="275"/>
      <c r="G15" s="63">
        <v>5.7692307692307696E-2</v>
      </c>
      <c r="K15" s="65"/>
      <c r="M15" s="65"/>
      <c r="N15" s="65"/>
    </row>
    <row r="16" spans="1:14" ht="33" x14ac:dyDescent="0.3">
      <c r="A16" s="59">
        <v>11</v>
      </c>
      <c r="B16" s="60" t="s">
        <v>155</v>
      </c>
      <c r="C16" s="67" t="s">
        <v>156</v>
      </c>
      <c r="D16" s="130">
        <v>4</v>
      </c>
      <c r="E16" s="62">
        <f t="shared" si="0"/>
        <v>0.30769230769230771</v>
      </c>
      <c r="F16" s="275"/>
      <c r="G16" s="63">
        <v>7.6923076923076927E-2</v>
      </c>
      <c r="K16" s="65"/>
      <c r="M16" s="65"/>
      <c r="N16" s="65"/>
    </row>
    <row r="17" spans="1:14" ht="66" x14ac:dyDescent="0.3">
      <c r="A17" s="59">
        <v>12</v>
      </c>
      <c r="B17" s="60" t="s">
        <v>157</v>
      </c>
      <c r="C17" s="67" t="s">
        <v>158</v>
      </c>
      <c r="D17" s="130">
        <v>4</v>
      </c>
      <c r="E17" s="62">
        <f t="shared" si="0"/>
        <v>0.30769230769230771</v>
      </c>
      <c r="F17" s="275"/>
      <c r="G17" s="63">
        <v>7.6923076923076927E-2</v>
      </c>
      <c r="K17" s="65"/>
      <c r="M17" s="65"/>
      <c r="N17" s="65"/>
    </row>
    <row r="18" spans="1:14" ht="49.5" x14ac:dyDescent="0.3">
      <c r="A18" s="59">
        <v>13</v>
      </c>
      <c r="B18" s="60" t="s">
        <v>159</v>
      </c>
      <c r="C18" s="67" t="s">
        <v>160</v>
      </c>
      <c r="D18" s="130">
        <v>5</v>
      </c>
      <c r="E18" s="62">
        <f t="shared" si="0"/>
        <v>0.48076923076923078</v>
      </c>
      <c r="F18" s="275"/>
      <c r="G18" s="63">
        <v>9.6153846153846159E-2</v>
      </c>
      <c r="K18" s="65"/>
      <c r="M18" s="65"/>
      <c r="N18" s="65"/>
    </row>
    <row r="19" spans="1:14" ht="38.450000000000003" customHeight="1" x14ac:dyDescent="0.3">
      <c r="A19" s="59">
        <v>14</v>
      </c>
      <c r="B19" s="60" t="s">
        <v>161</v>
      </c>
      <c r="C19" s="67" t="s">
        <v>629</v>
      </c>
      <c r="D19" s="130">
        <v>5</v>
      </c>
      <c r="E19" s="62">
        <f t="shared" si="0"/>
        <v>0.48076923076923078</v>
      </c>
      <c r="F19" s="275"/>
      <c r="G19" s="63">
        <v>9.6153846153846159E-2</v>
      </c>
      <c r="K19" s="65"/>
      <c r="M19" s="65"/>
      <c r="N19" s="65"/>
    </row>
    <row r="20" spans="1:14" ht="33" x14ac:dyDescent="0.3">
      <c r="A20" s="59">
        <v>15</v>
      </c>
      <c r="B20" s="60" t="s">
        <v>162</v>
      </c>
      <c r="C20" s="67" t="s">
        <v>163</v>
      </c>
      <c r="D20" s="130">
        <v>5</v>
      </c>
      <c r="E20" s="62">
        <f t="shared" si="0"/>
        <v>0.48076923076923078</v>
      </c>
      <c r="F20" s="275"/>
      <c r="G20" s="63">
        <v>9.6153846153846159E-2</v>
      </c>
      <c r="K20" s="65"/>
      <c r="M20" s="65"/>
      <c r="N20" s="65"/>
    </row>
    <row r="21" spans="1:14" ht="33" x14ac:dyDescent="0.3">
      <c r="A21" s="59">
        <v>16</v>
      </c>
      <c r="B21" s="60" t="s">
        <v>164</v>
      </c>
      <c r="C21" s="67" t="s">
        <v>165</v>
      </c>
      <c r="D21" s="130">
        <v>6</v>
      </c>
      <c r="E21" s="62">
        <f t="shared" si="0"/>
        <v>0.69230769230769229</v>
      </c>
      <c r="F21" s="276"/>
      <c r="G21" s="63">
        <v>0.11538461538461539</v>
      </c>
      <c r="K21" s="65"/>
      <c r="M21" s="65"/>
      <c r="N21" s="65"/>
    </row>
    <row r="22" spans="1:14" ht="16.5" x14ac:dyDescent="0.3">
      <c r="A22" s="59"/>
      <c r="B22" s="60"/>
      <c r="C22" s="67"/>
      <c r="D22" s="72">
        <f>SUM(D6:D21)</f>
        <v>52</v>
      </c>
      <c r="E22" s="73">
        <f>SUM(E6:E21)</f>
        <v>3.884615384615385</v>
      </c>
      <c r="F22" s="74"/>
      <c r="G22" s="63"/>
      <c r="K22" s="65"/>
      <c r="M22" s="65"/>
      <c r="N22" s="65"/>
    </row>
    <row r="23" spans="1:14" ht="59.25" customHeight="1" x14ac:dyDescent="0.2">
      <c r="A23" s="59"/>
      <c r="B23" s="57" t="s">
        <v>166</v>
      </c>
      <c r="C23" s="57" t="s">
        <v>167</v>
      </c>
      <c r="D23" s="58" t="s">
        <v>126</v>
      </c>
      <c r="E23" s="58" t="s">
        <v>127</v>
      </c>
      <c r="F23" s="58"/>
      <c r="G23" s="58" t="s">
        <v>128</v>
      </c>
      <c r="M23" s="75"/>
      <c r="N23" s="75"/>
    </row>
    <row r="24" spans="1:14" ht="72.75" customHeight="1" x14ac:dyDescent="0.3">
      <c r="A24" s="59">
        <v>17</v>
      </c>
      <c r="B24" s="60" t="s">
        <v>130</v>
      </c>
      <c r="C24" s="67" t="s">
        <v>168</v>
      </c>
      <c r="D24" s="130">
        <v>1</v>
      </c>
      <c r="E24" s="62">
        <f t="shared" ref="E24:E31" si="1">+D24*G24</f>
        <v>3.7037037037037035E-2</v>
      </c>
      <c r="F24" s="274">
        <f>SUM(E24:E31)</f>
        <v>4.1111111111111107</v>
      </c>
      <c r="G24" s="63">
        <v>3.7037037037037035E-2</v>
      </c>
    </row>
    <row r="25" spans="1:14" ht="49.5" x14ac:dyDescent="0.3">
      <c r="A25" s="59">
        <v>18</v>
      </c>
      <c r="B25" s="60" t="s">
        <v>133</v>
      </c>
      <c r="C25" s="67" t="s">
        <v>169</v>
      </c>
      <c r="D25" s="130">
        <v>2</v>
      </c>
      <c r="E25" s="62">
        <f t="shared" si="1"/>
        <v>0.14814814814814814</v>
      </c>
      <c r="F25" s="275"/>
      <c r="G25" s="63">
        <v>7.407407407407407E-2</v>
      </c>
    </row>
    <row r="26" spans="1:14" ht="49.5" x14ac:dyDescent="0.3">
      <c r="A26" s="59">
        <v>19</v>
      </c>
      <c r="B26" s="60" t="s">
        <v>136</v>
      </c>
      <c r="C26" s="67" t="s">
        <v>170</v>
      </c>
      <c r="D26" s="130">
        <v>2</v>
      </c>
      <c r="E26" s="62">
        <f t="shared" si="1"/>
        <v>0.14814814814814814</v>
      </c>
      <c r="F26" s="275"/>
      <c r="G26" s="63">
        <v>7.407407407407407E-2</v>
      </c>
    </row>
    <row r="27" spans="1:14" ht="49.5" x14ac:dyDescent="0.3">
      <c r="A27" s="59">
        <v>20</v>
      </c>
      <c r="B27" s="60" t="s">
        <v>139</v>
      </c>
      <c r="C27" s="76" t="s">
        <v>171</v>
      </c>
      <c r="D27" s="131">
        <v>3</v>
      </c>
      <c r="E27" s="62">
        <f t="shared" si="1"/>
        <v>0.33333333333333331</v>
      </c>
      <c r="F27" s="275"/>
      <c r="G27" s="63">
        <v>0.1111111111111111</v>
      </c>
    </row>
    <row r="28" spans="1:14" ht="49.5" x14ac:dyDescent="0.3">
      <c r="A28" s="59">
        <v>21</v>
      </c>
      <c r="B28" s="60" t="s">
        <v>142</v>
      </c>
      <c r="C28" s="77" t="s">
        <v>172</v>
      </c>
      <c r="D28" s="131">
        <v>4</v>
      </c>
      <c r="E28" s="62">
        <f t="shared" si="1"/>
        <v>0.59259259259259256</v>
      </c>
      <c r="F28" s="275"/>
      <c r="G28" s="63">
        <v>0.14814814814814814</v>
      </c>
    </row>
    <row r="29" spans="1:14" ht="33" x14ac:dyDescent="0.3">
      <c r="A29" s="59">
        <v>22</v>
      </c>
      <c r="B29" s="60" t="s">
        <v>145</v>
      </c>
      <c r="C29" s="76" t="s">
        <v>173</v>
      </c>
      <c r="D29" s="131">
        <v>4</v>
      </c>
      <c r="E29" s="62">
        <f t="shared" si="1"/>
        <v>0.59259259259259256</v>
      </c>
      <c r="F29" s="275"/>
      <c r="G29" s="63">
        <v>0.14814814814814814</v>
      </c>
    </row>
    <row r="30" spans="1:14" ht="33" x14ac:dyDescent="0.3">
      <c r="A30" s="59">
        <v>23</v>
      </c>
      <c r="B30" s="60" t="s">
        <v>147</v>
      </c>
      <c r="C30" s="76" t="s">
        <v>174</v>
      </c>
      <c r="D30" s="131">
        <v>5</v>
      </c>
      <c r="E30" s="62">
        <f t="shared" si="1"/>
        <v>0.92592592592592582</v>
      </c>
      <c r="F30" s="275"/>
      <c r="G30" s="63">
        <v>0.18518518518518517</v>
      </c>
    </row>
    <row r="31" spans="1:14" ht="66" x14ac:dyDescent="0.3">
      <c r="A31" s="59">
        <v>24</v>
      </c>
      <c r="B31" s="60" t="s">
        <v>150</v>
      </c>
      <c r="C31" s="76" t="s">
        <v>175</v>
      </c>
      <c r="D31" s="131">
        <v>6</v>
      </c>
      <c r="E31" s="62">
        <f t="shared" si="1"/>
        <v>1.3333333333333333</v>
      </c>
      <c r="F31" s="276"/>
      <c r="G31" s="63">
        <v>0.22222222222222221</v>
      </c>
    </row>
    <row r="32" spans="1:14" ht="16.5" x14ac:dyDescent="0.3">
      <c r="A32" s="59"/>
      <c r="B32" s="60"/>
      <c r="C32" s="76"/>
      <c r="D32" s="78">
        <f>SUM(D24:D31)</f>
        <v>27</v>
      </c>
      <c r="E32" s="73">
        <f>SUM(E24:E31)</f>
        <v>4.1111111111111107</v>
      </c>
      <c r="F32" s="74"/>
      <c r="G32" s="63"/>
    </row>
    <row r="33" spans="1:7" ht="30" customHeight="1" x14ac:dyDescent="0.2">
      <c r="A33" s="59"/>
      <c r="B33" s="79" t="s">
        <v>176</v>
      </c>
      <c r="C33" s="57" t="s">
        <v>177</v>
      </c>
      <c r="D33" s="58" t="s">
        <v>126</v>
      </c>
      <c r="E33" s="58" t="s">
        <v>127</v>
      </c>
      <c r="F33" s="58"/>
      <c r="G33" s="58" t="s">
        <v>178</v>
      </c>
    </row>
    <row r="34" spans="1:7" ht="33" x14ac:dyDescent="0.3">
      <c r="A34" s="59">
        <v>25</v>
      </c>
      <c r="B34" s="80" t="s">
        <v>130</v>
      </c>
      <c r="C34" s="67" t="s">
        <v>179</v>
      </c>
      <c r="D34" s="130">
        <v>1</v>
      </c>
      <c r="E34" s="62">
        <f t="shared" ref="E34:E41" si="2">+D34*G34</f>
        <v>4.1666666666666664E-2</v>
      </c>
      <c r="F34" s="274">
        <f>SUM(E34:E41)</f>
        <v>4</v>
      </c>
      <c r="G34" s="63">
        <v>4.1666666666666664E-2</v>
      </c>
    </row>
    <row r="35" spans="1:7" ht="33" x14ac:dyDescent="0.3">
      <c r="A35" s="59">
        <v>26</v>
      </c>
      <c r="B35" s="81" t="s">
        <v>133</v>
      </c>
      <c r="C35" s="67" t="s">
        <v>180</v>
      </c>
      <c r="D35" s="130">
        <v>1</v>
      </c>
      <c r="E35" s="62">
        <f t="shared" si="2"/>
        <v>4.1666666666666664E-2</v>
      </c>
      <c r="F35" s="275"/>
      <c r="G35" s="63">
        <v>4.1666666666666664E-2</v>
      </c>
    </row>
    <row r="36" spans="1:7" ht="66" x14ac:dyDescent="0.3">
      <c r="A36" s="59">
        <v>27</v>
      </c>
      <c r="B36" s="81" t="s">
        <v>136</v>
      </c>
      <c r="C36" s="67" t="s">
        <v>181</v>
      </c>
      <c r="D36" s="130">
        <v>2</v>
      </c>
      <c r="E36" s="62">
        <f t="shared" si="2"/>
        <v>0.16666666666666666</v>
      </c>
      <c r="F36" s="275"/>
      <c r="G36" s="63">
        <v>8.3333333333333329E-2</v>
      </c>
    </row>
    <row r="37" spans="1:7" ht="33" x14ac:dyDescent="0.3">
      <c r="A37" s="59">
        <v>28</v>
      </c>
      <c r="B37" s="81" t="s">
        <v>139</v>
      </c>
      <c r="C37" s="67" t="s">
        <v>182</v>
      </c>
      <c r="D37" s="130">
        <v>2</v>
      </c>
      <c r="E37" s="62">
        <f t="shared" si="2"/>
        <v>0.16666666666666666</v>
      </c>
      <c r="F37" s="275"/>
      <c r="G37" s="63">
        <v>8.3333333333333329E-2</v>
      </c>
    </row>
    <row r="38" spans="1:7" ht="33" x14ac:dyDescent="0.3">
      <c r="A38" s="59">
        <v>29</v>
      </c>
      <c r="B38" s="81" t="s">
        <v>142</v>
      </c>
      <c r="C38" s="67" t="s">
        <v>183</v>
      </c>
      <c r="D38" s="130">
        <v>3</v>
      </c>
      <c r="E38" s="62">
        <f t="shared" si="2"/>
        <v>0.375</v>
      </c>
      <c r="F38" s="275"/>
      <c r="G38" s="63">
        <v>0.125</v>
      </c>
    </row>
    <row r="39" spans="1:7" ht="66" x14ac:dyDescent="0.3">
      <c r="A39" s="59">
        <v>30</v>
      </c>
      <c r="B39" s="81" t="s">
        <v>145</v>
      </c>
      <c r="C39" s="67" t="s">
        <v>184</v>
      </c>
      <c r="D39" s="130">
        <v>4</v>
      </c>
      <c r="E39" s="62">
        <f t="shared" si="2"/>
        <v>0.66666666666666663</v>
      </c>
      <c r="F39" s="275"/>
      <c r="G39" s="63">
        <v>0.16666666666666666</v>
      </c>
    </row>
    <row r="40" spans="1:7" ht="66" x14ac:dyDescent="0.3">
      <c r="A40" s="59">
        <v>31</v>
      </c>
      <c r="B40" s="81" t="s">
        <v>147</v>
      </c>
      <c r="C40" s="67" t="s">
        <v>185</v>
      </c>
      <c r="D40" s="130">
        <v>5</v>
      </c>
      <c r="E40" s="62">
        <f t="shared" si="2"/>
        <v>1.0416666666666667</v>
      </c>
      <c r="F40" s="275"/>
      <c r="G40" s="63">
        <v>0.20833333333333334</v>
      </c>
    </row>
    <row r="41" spans="1:7" ht="33" x14ac:dyDescent="0.3">
      <c r="A41" s="59">
        <v>32</v>
      </c>
      <c r="B41" s="81" t="s">
        <v>150</v>
      </c>
      <c r="C41" s="67" t="s">
        <v>186</v>
      </c>
      <c r="D41" s="130">
        <v>6</v>
      </c>
      <c r="E41" s="62">
        <f t="shared" si="2"/>
        <v>1.5</v>
      </c>
      <c r="F41" s="276"/>
      <c r="G41" s="63">
        <v>0.25</v>
      </c>
    </row>
    <row r="42" spans="1:7" ht="16.5" x14ac:dyDescent="0.3">
      <c r="A42" s="59"/>
      <c r="B42" s="81"/>
      <c r="C42" s="67"/>
      <c r="D42" s="72">
        <f>SUM(D34:D41)</f>
        <v>24</v>
      </c>
      <c r="E42" s="73">
        <f>SUM(E34:E41)</f>
        <v>4</v>
      </c>
      <c r="F42" s="74"/>
      <c r="G42" s="63"/>
    </row>
    <row r="43" spans="1:7" ht="49.5" x14ac:dyDescent="0.2">
      <c r="A43" s="59"/>
      <c r="B43" s="56" t="s">
        <v>187</v>
      </c>
      <c r="C43" s="57" t="s">
        <v>188</v>
      </c>
      <c r="D43" s="58" t="s">
        <v>126</v>
      </c>
      <c r="E43" s="58" t="s">
        <v>127</v>
      </c>
      <c r="F43" s="58"/>
      <c r="G43" s="58" t="s">
        <v>128</v>
      </c>
    </row>
    <row r="44" spans="1:7" ht="33" x14ac:dyDescent="0.3">
      <c r="A44" s="59">
        <v>33</v>
      </c>
      <c r="B44" s="80" t="s">
        <v>130</v>
      </c>
      <c r="C44" s="76" t="s">
        <v>189</v>
      </c>
      <c r="D44" s="131">
        <v>1</v>
      </c>
      <c r="E44" s="62">
        <f t="shared" ref="E44:E50" si="3">+D44*G44</f>
        <v>3.8461538461538464E-2</v>
      </c>
      <c r="F44" s="274">
        <f>SUM(E44:E50)</f>
        <v>4.4615384615384617</v>
      </c>
      <c r="G44" s="63">
        <v>3.8461538461538464E-2</v>
      </c>
    </row>
    <row r="45" spans="1:7" ht="49.5" x14ac:dyDescent="0.3">
      <c r="A45" s="59">
        <v>34</v>
      </c>
      <c r="B45" s="82" t="s">
        <v>133</v>
      </c>
      <c r="C45" s="76" t="s">
        <v>190</v>
      </c>
      <c r="D45" s="131">
        <v>2</v>
      </c>
      <c r="E45" s="62">
        <f t="shared" si="3"/>
        <v>0.15384615384615385</v>
      </c>
      <c r="F45" s="275"/>
      <c r="G45" s="63">
        <v>7.6923076923076927E-2</v>
      </c>
    </row>
    <row r="46" spans="1:7" ht="33" x14ac:dyDescent="0.3">
      <c r="A46" s="59">
        <v>35</v>
      </c>
      <c r="B46" s="80" t="s">
        <v>136</v>
      </c>
      <c r="C46" s="76" t="s">
        <v>191</v>
      </c>
      <c r="D46" s="131">
        <v>3</v>
      </c>
      <c r="E46" s="62">
        <f t="shared" si="3"/>
        <v>0.34615384615384615</v>
      </c>
      <c r="F46" s="275"/>
      <c r="G46" s="63">
        <v>0.11538461538461539</v>
      </c>
    </row>
    <row r="47" spans="1:7" ht="66" x14ac:dyDescent="0.3">
      <c r="A47" s="59">
        <v>36</v>
      </c>
      <c r="B47" s="80" t="s">
        <v>139</v>
      </c>
      <c r="C47" s="76" t="s">
        <v>192</v>
      </c>
      <c r="D47" s="131">
        <v>4</v>
      </c>
      <c r="E47" s="62">
        <f t="shared" si="3"/>
        <v>0.61538461538461542</v>
      </c>
      <c r="F47" s="275"/>
      <c r="G47" s="63">
        <v>0.15384615384615385</v>
      </c>
    </row>
    <row r="48" spans="1:7" ht="33" x14ac:dyDescent="0.3">
      <c r="A48" s="59">
        <v>37</v>
      </c>
      <c r="B48" s="82" t="s">
        <v>142</v>
      </c>
      <c r="C48" s="76" t="s">
        <v>193</v>
      </c>
      <c r="D48" s="131">
        <v>5</v>
      </c>
      <c r="E48" s="62">
        <f t="shared" si="3"/>
        <v>0.96153846153846156</v>
      </c>
      <c r="F48" s="275"/>
      <c r="G48" s="63">
        <v>0.19230769230769232</v>
      </c>
    </row>
    <row r="49" spans="1:8" ht="33" x14ac:dyDescent="0.3">
      <c r="A49" s="59">
        <v>38</v>
      </c>
      <c r="B49" s="80" t="s">
        <v>145</v>
      </c>
      <c r="C49" s="76" t="s">
        <v>194</v>
      </c>
      <c r="D49" s="131">
        <v>5</v>
      </c>
      <c r="E49" s="62">
        <f t="shared" si="3"/>
        <v>0.96153846153846156</v>
      </c>
      <c r="F49" s="275"/>
      <c r="G49" s="63">
        <v>0.19230769230769232</v>
      </c>
    </row>
    <row r="50" spans="1:8" ht="33" x14ac:dyDescent="0.3">
      <c r="A50" s="59">
        <v>39</v>
      </c>
      <c r="B50" s="82" t="s">
        <v>147</v>
      </c>
      <c r="C50" s="76" t="s">
        <v>195</v>
      </c>
      <c r="D50" s="131">
        <v>6</v>
      </c>
      <c r="E50" s="62">
        <f t="shared" si="3"/>
        <v>1.3846153846153846</v>
      </c>
      <c r="F50" s="276"/>
      <c r="G50" s="63">
        <v>0.23076923076923078</v>
      </c>
    </row>
    <row r="51" spans="1:8" ht="16.5" x14ac:dyDescent="0.3">
      <c r="A51" s="59"/>
      <c r="B51" s="83"/>
      <c r="C51" s="84"/>
      <c r="D51" s="85">
        <f>SUM(D44:D50)</f>
        <v>26</v>
      </c>
      <c r="E51" s="86">
        <f>SUM(E44:E50)</f>
        <v>4.4615384615384617</v>
      </c>
      <c r="F51" s="87"/>
      <c r="G51" s="88"/>
    </row>
    <row r="52" spans="1:8" ht="16.5" x14ac:dyDescent="0.3">
      <c r="A52" s="59"/>
      <c r="B52" s="83"/>
      <c r="C52" s="84"/>
      <c r="D52" s="85">
        <f>SUM(D22+D32+D42+D51)</f>
        <v>129</v>
      </c>
      <c r="E52" s="86">
        <f>E22+E32+E42+E51</f>
        <v>16.457264957264957</v>
      </c>
      <c r="F52" s="87"/>
      <c r="G52" s="88"/>
    </row>
    <row r="53" spans="1:8" ht="17.649999999999999" customHeight="1" x14ac:dyDescent="0.3">
      <c r="A53" s="59"/>
      <c r="B53" s="143" t="s">
        <v>196</v>
      </c>
      <c r="C53" s="140"/>
      <c r="D53" s="140"/>
      <c r="E53" s="140"/>
      <c r="F53" s="140"/>
      <c r="G53" s="141"/>
      <c r="H53" s="63"/>
    </row>
    <row r="54" spans="1:8" ht="51" customHeight="1" x14ac:dyDescent="0.2">
      <c r="A54" s="59"/>
      <c r="B54" s="57" t="s">
        <v>197</v>
      </c>
      <c r="C54" s="57" t="s">
        <v>198</v>
      </c>
      <c r="D54" s="58" t="s">
        <v>126</v>
      </c>
      <c r="E54" s="58" t="s">
        <v>127</v>
      </c>
      <c r="F54" s="58"/>
      <c r="G54" s="58" t="s">
        <v>128</v>
      </c>
    </row>
    <row r="55" spans="1:8" ht="66" x14ac:dyDescent="0.3">
      <c r="A55" s="59">
        <v>40</v>
      </c>
      <c r="B55" s="89" t="s">
        <v>130</v>
      </c>
      <c r="C55" s="90" t="s">
        <v>199</v>
      </c>
      <c r="D55" s="132">
        <v>1</v>
      </c>
      <c r="E55" s="62">
        <f t="shared" ref="E55:E66" si="4">+D55*G55</f>
        <v>2.5000000000000001E-2</v>
      </c>
      <c r="F55" s="274">
        <f>SUM(E55:E66)</f>
        <v>3.9</v>
      </c>
      <c r="G55" s="63">
        <v>2.5000000000000001E-2</v>
      </c>
    </row>
    <row r="56" spans="1:8" ht="82.5" x14ac:dyDescent="0.3">
      <c r="A56" s="59">
        <v>43</v>
      </c>
      <c r="B56" s="89" t="s">
        <v>133</v>
      </c>
      <c r="C56" s="90" t="s">
        <v>200</v>
      </c>
      <c r="D56" s="132">
        <v>2</v>
      </c>
      <c r="E56" s="62">
        <f t="shared" si="4"/>
        <v>0.1</v>
      </c>
      <c r="F56" s="275"/>
      <c r="G56" s="63">
        <v>0.05</v>
      </c>
    </row>
    <row r="57" spans="1:8" s="92" customFormat="1" ht="33" x14ac:dyDescent="0.3">
      <c r="A57" s="91">
        <v>44</v>
      </c>
      <c r="B57" s="89" t="s">
        <v>136</v>
      </c>
      <c r="C57" s="90" t="s">
        <v>201</v>
      </c>
      <c r="D57" s="132">
        <v>2</v>
      </c>
      <c r="E57" s="62">
        <f t="shared" si="4"/>
        <v>0.1</v>
      </c>
      <c r="F57" s="275"/>
      <c r="G57" s="63">
        <v>0.05</v>
      </c>
    </row>
    <row r="58" spans="1:8" ht="49.5" x14ac:dyDescent="0.3">
      <c r="A58" s="59">
        <v>45</v>
      </c>
      <c r="B58" s="89" t="s">
        <v>139</v>
      </c>
      <c r="C58" s="90" t="s">
        <v>202</v>
      </c>
      <c r="D58" s="132">
        <v>2</v>
      </c>
      <c r="E58" s="62">
        <f t="shared" si="4"/>
        <v>0.1</v>
      </c>
      <c r="F58" s="275"/>
      <c r="G58" s="63">
        <v>0.05</v>
      </c>
    </row>
    <row r="59" spans="1:8" ht="82.5" x14ac:dyDescent="0.3">
      <c r="A59" s="59">
        <v>46</v>
      </c>
      <c r="B59" s="89" t="s">
        <v>142</v>
      </c>
      <c r="C59" s="90" t="s">
        <v>630</v>
      </c>
      <c r="D59" s="132">
        <v>3</v>
      </c>
      <c r="E59" s="62">
        <f t="shared" si="4"/>
        <v>0.22499999999999998</v>
      </c>
      <c r="F59" s="275"/>
      <c r="G59" s="63">
        <v>7.4999999999999997E-2</v>
      </c>
    </row>
    <row r="60" spans="1:8" ht="99" x14ac:dyDescent="0.3">
      <c r="A60" s="59">
        <v>47</v>
      </c>
      <c r="B60" s="89" t="s">
        <v>145</v>
      </c>
      <c r="C60" s="90" t="s">
        <v>631</v>
      </c>
      <c r="D60" s="132">
        <v>3</v>
      </c>
      <c r="E60" s="62">
        <f t="shared" si="4"/>
        <v>0.22499999999999998</v>
      </c>
      <c r="F60" s="275"/>
      <c r="G60" s="63">
        <v>7.4999999999999997E-2</v>
      </c>
    </row>
    <row r="61" spans="1:8" ht="49.5" x14ac:dyDescent="0.3">
      <c r="A61" s="59">
        <v>48</v>
      </c>
      <c r="B61" s="89" t="s">
        <v>147</v>
      </c>
      <c r="C61" s="90" t="s">
        <v>632</v>
      </c>
      <c r="D61" s="132">
        <v>4</v>
      </c>
      <c r="E61" s="62">
        <f t="shared" si="4"/>
        <v>0.4</v>
      </c>
      <c r="F61" s="275"/>
      <c r="G61" s="63">
        <v>0.1</v>
      </c>
    </row>
    <row r="62" spans="1:8" ht="82.5" x14ac:dyDescent="0.3">
      <c r="A62" s="59">
        <v>49</v>
      </c>
      <c r="B62" s="89" t="s">
        <v>150</v>
      </c>
      <c r="C62" s="90" t="s">
        <v>633</v>
      </c>
      <c r="D62" s="132">
        <v>4</v>
      </c>
      <c r="E62" s="62">
        <f t="shared" si="4"/>
        <v>0.4</v>
      </c>
      <c r="F62" s="275"/>
      <c r="G62" s="63">
        <v>0.1</v>
      </c>
    </row>
    <row r="63" spans="1:8" ht="66" x14ac:dyDescent="0.3">
      <c r="A63" s="59">
        <v>50</v>
      </c>
      <c r="B63" s="89" t="s">
        <v>152</v>
      </c>
      <c r="C63" s="90" t="s">
        <v>634</v>
      </c>
      <c r="D63" s="132">
        <v>4</v>
      </c>
      <c r="E63" s="62">
        <f t="shared" si="4"/>
        <v>0.4</v>
      </c>
      <c r="F63" s="275"/>
      <c r="G63" s="63">
        <v>0.1</v>
      </c>
    </row>
    <row r="64" spans="1:8" ht="49.5" x14ac:dyDescent="0.3">
      <c r="A64" s="59">
        <v>51</v>
      </c>
      <c r="B64" s="89" t="s">
        <v>153</v>
      </c>
      <c r="C64" s="90" t="s">
        <v>635</v>
      </c>
      <c r="D64" s="132">
        <v>4</v>
      </c>
      <c r="E64" s="62">
        <f t="shared" si="4"/>
        <v>0.4</v>
      </c>
      <c r="F64" s="275"/>
      <c r="G64" s="63">
        <v>0.1</v>
      </c>
    </row>
    <row r="65" spans="1:7" ht="49.5" x14ac:dyDescent="0.3">
      <c r="A65" s="59">
        <v>52</v>
      </c>
      <c r="B65" s="89" t="s">
        <v>155</v>
      </c>
      <c r="C65" s="93" t="s">
        <v>203</v>
      </c>
      <c r="D65" s="133">
        <v>5</v>
      </c>
      <c r="E65" s="62">
        <f t="shared" si="4"/>
        <v>0.625</v>
      </c>
      <c r="F65" s="275"/>
      <c r="G65" s="63">
        <v>0.125</v>
      </c>
    </row>
    <row r="66" spans="1:7" ht="49.5" x14ac:dyDescent="0.3">
      <c r="A66" s="59">
        <v>53</v>
      </c>
      <c r="B66" s="94" t="s">
        <v>157</v>
      </c>
      <c r="C66" s="90" t="s">
        <v>636</v>
      </c>
      <c r="D66" s="132">
        <v>6</v>
      </c>
      <c r="E66" s="62">
        <f t="shared" si="4"/>
        <v>0.89999999999999991</v>
      </c>
      <c r="F66" s="276"/>
      <c r="G66" s="63">
        <v>0.15</v>
      </c>
    </row>
    <row r="67" spans="1:7" ht="16.5" x14ac:dyDescent="0.3">
      <c r="A67" s="59"/>
      <c r="B67" s="94"/>
      <c r="C67" s="90"/>
      <c r="D67" s="95">
        <f>SUM(D55:D66)</f>
        <v>40</v>
      </c>
      <c r="E67" s="73">
        <f>SUM(E55:E66)</f>
        <v>3.9</v>
      </c>
      <c r="F67" s="74"/>
      <c r="G67" s="63"/>
    </row>
    <row r="68" spans="1:7" ht="29.25" customHeight="1" x14ac:dyDescent="0.2">
      <c r="A68" s="59">
        <v>54</v>
      </c>
      <c r="B68" s="57" t="s">
        <v>204</v>
      </c>
      <c r="C68" s="57" t="s">
        <v>205</v>
      </c>
      <c r="D68" s="58" t="s">
        <v>126</v>
      </c>
      <c r="E68" s="58" t="s">
        <v>127</v>
      </c>
      <c r="F68" s="58"/>
      <c r="G68" s="58" t="s">
        <v>128</v>
      </c>
    </row>
    <row r="69" spans="1:7" ht="49.5" x14ac:dyDescent="0.3">
      <c r="A69" s="59">
        <v>55</v>
      </c>
      <c r="B69" s="82" t="s">
        <v>130</v>
      </c>
      <c r="C69" s="76" t="s">
        <v>206</v>
      </c>
      <c r="D69" s="133">
        <v>1</v>
      </c>
      <c r="E69" s="62">
        <f t="shared" ref="E69:E76" si="5">+D69*G69</f>
        <v>3.7037037037037035E-2</v>
      </c>
      <c r="F69" s="274">
        <f>SUM(E69:E76)</f>
        <v>4.0370370370370363</v>
      </c>
      <c r="G69" s="63">
        <v>3.7037037037037035E-2</v>
      </c>
    </row>
    <row r="70" spans="1:7" ht="66" x14ac:dyDescent="0.3">
      <c r="A70" s="59">
        <v>56</v>
      </c>
      <c r="B70" s="82" t="s">
        <v>133</v>
      </c>
      <c r="C70" s="67" t="s">
        <v>637</v>
      </c>
      <c r="D70" s="134">
        <v>2</v>
      </c>
      <c r="E70" s="62">
        <f t="shared" si="5"/>
        <v>0.14814814814814814</v>
      </c>
      <c r="F70" s="275"/>
      <c r="G70" s="63">
        <v>7.407407407407407E-2</v>
      </c>
    </row>
    <row r="71" spans="1:7" ht="33" x14ac:dyDescent="0.3">
      <c r="A71" s="59">
        <v>57</v>
      </c>
      <c r="B71" s="82" t="s">
        <v>136</v>
      </c>
      <c r="C71" s="76" t="s">
        <v>207</v>
      </c>
      <c r="D71" s="133">
        <v>3</v>
      </c>
      <c r="E71" s="62">
        <f t="shared" si="5"/>
        <v>0.33333333333333331</v>
      </c>
      <c r="F71" s="275"/>
      <c r="G71" s="63">
        <v>0.1111111111111111</v>
      </c>
    </row>
    <row r="72" spans="1:7" ht="33" x14ac:dyDescent="0.3">
      <c r="A72" s="59">
        <v>58</v>
      </c>
      <c r="B72" s="82" t="s">
        <v>139</v>
      </c>
      <c r="C72" s="76" t="s">
        <v>638</v>
      </c>
      <c r="D72" s="133">
        <v>3</v>
      </c>
      <c r="E72" s="62">
        <f t="shared" si="5"/>
        <v>0.33333333333333331</v>
      </c>
      <c r="F72" s="275"/>
      <c r="G72" s="63">
        <v>0.1111111111111111</v>
      </c>
    </row>
    <row r="73" spans="1:7" ht="49.5" x14ac:dyDescent="0.3">
      <c r="A73" s="59">
        <v>59</v>
      </c>
      <c r="B73" s="82" t="s">
        <v>142</v>
      </c>
      <c r="C73" s="96" t="s">
        <v>208</v>
      </c>
      <c r="D73" s="133">
        <v>3</v>
      </c>
      <c r="E73" s="62">
        <f t="shared" si="5"/>
        <v>0.33333333333333331</v>
      </c>
      <c r="F73" s="275"/>
      <c r="G73" s="63">
        <v>0.1111111111111111</v>
      </c>
    </row>
    <row r="74" spans="1:7" ht="33" x14ac:dyDescent="0.3">
      <c r="A74" s="59">
        <v>60</v>
      </c>
      <c r="B74" s="82" t="s">
        <v>145</v>
      </c>
      <c r="C74" s="67" t="s">
        <v>209</v>
      </c>
      <c r="D74" s="133">
        <v>4</v>
      </c>
      <c r="E74" s="62">
        <f t="shared" si="5"/>
        <v>0.59259259259259256</v>
      </c>
      <c r="F74" s="275"/>
      <c r="G74" s="63">
        <v>0.14814814814814814</v>
      </c>
    </row>
    <row r="75" spans="1:7" ht="49.5" x14ac:dyDescent="0.3">
      <c r="A75" s="59">
        <v>61</v>
      </c>
      <c r="B75" s="82" t="s">
        <v>147</v>
      </c>
      <c r="C75" s="76" t="s">
        <v>210</v>
      </c>
      <c r="D75" s="133">
        <v>5</v>
      </c>
      <c r="E75" s="62">
        <f t="shared" si="5"/>
        <v>0.92592592592592582</v>
      </c>
      <c r="F75" s="275"/>
      <c r="G75" s="63">
        <v>0.18518518518518517</v>
      </c>
    </row>
    <row r="76" spans="1:7" ht="33" x14ac:dyDescent="0.3">
      <c r="A76" s="59">
        <v>62</v>
      </c>
      <c r="B76" s="82" t="s">
        <v>150</v>
      </c>
      <c r="C76" s="76" t="s">
        <v>211</v>
      </c>
      <c r="D76" s="134">
        <v>6</v>
      </c>
      <c r="E76" s="62">
        <f t="shared" si="5"/>
        <v>1.3333333333333333</v>
      </c>
      <c r="F76" s="276"/>
      <c r="G76" s="63">
        <v>0.22222222222222221</v>
      </c>
    </row>
    <row r="77" spans="1:7" ht="16.5" x14ac:dyDescent="0.3">
      <c r="A77" s="59"/>
      <c r="B77" s="82"/>
      <c r="C77" s="76"/>
      <c r="D77" s="97">
        <f>SUM(D69:D76)</f>
        <v>27</v>
      </c>
      <c r="E77" s="73">
        <f>SUM(E69:E76)</f>
        <v>4.0370370370370363</v>
      </c>
      <c r="F77" s="74"/>
      <c r="G77" s="63"/>
    </row>
    <row r="78" spans="1:7" ht="46.15" customHeight="1" x14ac:dyDescent="0.2">
      <c r="A78" s="59"/>
      <c r="B78" s="56" t="s">
        <v>212</v>
      </c>
      <c r="C78" s="98" t="s">
        <v>213</v>
      </c>
      <c r="D78" s="58" t="s">
        <v>126</v>
      </c>
      <c r="E78" s="58" t="s">
        <v>127</v>
      </c>
      <c r="F78" s="58"/>
      <c r="G78" s="58" t="s">
        <v>128</v>
      </c>
    </row>
    <row r="79" spans="1:7" ht="33" x14ac:dyDescent="0.3">
      <c r="A79" s="59">
        <v>63</v>
      </c>
      <c r="B79" s="82" t="s">
        <v>130</v>
      </c>
      <c r="C79" s="76" t="s">
        <v>214</v>
      </c>
      <c r="D79" s="131">
        <v>1</v>
      </c>
      <c r="E79" s="62">
        <f>+D79*G79</f>
        <v>0.14285714285714285</v>
      </c>
      <c r="F79" s="274">
        <f>SUM(E79:E81)</f>
        <v>3</v>
      </c>
      <c r="G79" s="63">
        <v>0.14285714285714285</v>
      </c>
    </row>
    <row r="80" spans="1:7" ht="49.5" x14ac:dyDescent="0.3">
      <c r="A80" s="59">
        <v>64</v>
      </c>
      <c r="B80" s="82" t="s">
        <v>133</v>
      </c>
      <c r="C80" s="67" t="s">
        <v>639</v>
      </c>
      <c r="D80" s="130">
        <v>2</v>
      </c>
      <c r="E80" s="62">
        <f>+D80*G80</f>
        <v>0.5714285714285714</v>
      </c>
      <c r="F80" s="275"/>
      <c r="G80" s="63">
        <v>0.2857142857142857</v>
      </c>
    </row>
    <row r="81" spans="1:7" ht="33" x14ac:dyDescent="0.3">
      <c r="A81" s="59">
        <v>68</v>
      </c>
      <c r="B81" s="82" t="s">
        <v>136</v>
      </c>
      <c r="C81" s="96" t="s">
        <v>640</v>
      </c>
      <c r="D81" s="133">
        <v>4</v>
      </c>
      <c r="E81" s="62">
        <f>+D81*G81</f>
        <v>2.2857142857142856</v>
      </c>
      <c r="F81" s="275"/>
      <c r="G81" s="63">
        <v>0.5714285714285714</v>
      </c>
    </row>
    <row r="82" spans="1:7" ht="16.5" x14ac:dyDescent="0.3">
      <c r="A82" s="59"/>
      <c r="B82" s="99"/>
      <c r="C82" s="67"/>
      <c r="D82" s="72">
        <f>SUM(D79:D81)</f>
        <v>7</v>
      </c>
      <c r="E82" s="73">
        <f>SUM(E79:E81)</f>
        <v>3</v>
      </c>
      <c r="F82" s="74"/>
      <c r="G82" s="63"/>
    </row>
    <row r="83" spans="1:7" ht="50.25" customHeight="1" x14ac:dyDescent="0.2">
      <c r="A83" s="59"/>
      <c r="B83" s="56" t="s">
        <v>215</v>
      </c>
      <c r="C83" s="98" t="s">
        <v>216</v>
      </c>
      <c r="D83" s="58" t="s">
        <v>126</v>
      </c>
      <c r="E83" s="58" t="s">
        <v>127</v>
      </c>
      <c r="F83" s="58"/>
      <c r="G83" s="58" t="s">
        <v>128</v>
      </c>
    </row>
    <row r="84" spans="1:7" ht="33" x14ac:dyDescent="0.3">
      <c r="A84" s="59">
        <v>71</v>
      </c>
      <c r="B84" s="94" t="s">
        <v>130</v>
      </c>
      <c r="C84" s="67" t="s">
        <v>217</v>
      </c>
      <c r="D84" s="130">
        <v>1</v>
      </c>
      <c r="E84" s="62">
        <f t="shared" ref="E84:E90" si="6">+D84*G84</f>
        <v>4.5454545454545456E-2</v>
      </c>
      <c r="F84" s="274">
        <f>SUM(E84:E90)</f>
        <v>3.8181818181818179</v>
      </c>
      <c r="G84" s="63">
        <v>4.5454545454545456E-2</v>
      </c>
    </row>
    <row r="85" spans="1:7" ht="33" x14ac:dyDescent="0.3">
      <c r="A85" s="59">
        <v>72</v>
      </c>
      <c r="B85" s="94" t="s">
        <v>133</v>
      </c>
      <c r="C85" s="67" t="s">
        <v>569</v>
      </c>
      <c r="D85" s="130">
        <v>2</v>
      </c>
      <c r="E85" s="62">
        <f t="shared" si="6"/>
        <v>0.18181818181818182</v>
      </c>
      <c r="F85" s="275"/>
      <c r="G85" s="63">
        <v>9.0909090909090912E-2</v>
      </c>
    </row>
    <row r="86" spans="1:7" ht="33" x14ac:dyDescent="0.3">
      <c r="A86" s="59">
        <v>73</v>
      </c>
      <c r="B86" s="94" t="s">
        <v>136</v>
      </c>
      <c r="C86" s="67" t="s">
        <v>218</v>
      </c>
      <c r="D86" s="130">
        <v>2</v>
      </c>
      <c r="E86" s="62">
        <f t="shared" si="6"/>
        <v>0.18181818181818182</v>
      </c>
      <c r="F86" s="275"/>
      <c r="G86" s="63">
        <v>9.0909090909090912E-2</v>
      </c>
    </row>
    <row r="87" spans="1:7" ht="49.5" x14ac:dyDescent="0.3">
      <c r="A87" s="59">
        <v>74</v>
      </c>
      <c r="B87" s="94" t="s">
        <v>139</v>
      </c>
      <c r="C87" s="67" t="s">
        <v>219</v>
      </c>
      <c r="D87" s="130">
        <v>3</v>
      </c>
      <c r="E87" s="62">
        <f t="shared" si="6"/>
        <v>0.40909090909090906</v>
      </c>
      <c r="F87" s="275"/>
      <c r="G87" s="63">
        <v>0.13636363636363635</v>
      </c>
    </row>
    <row r="88" spans="1:7" ht="83.45" customHeight="1" x14ac:dyDescent="0.3">
      <c r="A88" s="59">
        <v>75</v>
      </c>
      <c r="B88" s="94" t="s">
        <v>142</v>
      </c>
      <c r="C88" s="67" t="s">
        <v>220</v>
      </c>
      <c r="D88" s="130">
        <v>4</v>
      </c>
      <c r="E88" s="62">
        <f t="shared" si="6"/>
        <v>0.72727272727272729</v>
      </c>
      <c r="F88" s="275"/>
      <c r="G88" s="63">
        <v>0.18181818181818182</v>
      </c>
    </row>
    <row r="89" spans="1:7" ht="66" x14ac:dyDescent="0.3">
      <c r="A89" s="59">
        <v>76</v>
      </c>
      <c r="B89" s="94" t="s">
        <v>145</v>
      </c>
      <c r="C89" s="67" t="s">
        <v>570</v>
      </c>
      <c r="D89" s="130">
        <v>5</v>
      </c>
      <c r="E89" s="62">
        <f t="shared" si="6"/>
        <v>1.1363636363636362</v>
      </c>
      <c r="F89" s="275"/>
      <c r="G89" s="63">
        <v>0.22727272727272727</v>
      </c>
    </row>
    <row r="90" spans="1:7" ht="33" x14ac:dyDescent="0.3">
      <c r="A90" s="59">
        <v>77</v>
      </c>
      <c r="B90" s="94" t="s">
        <v>147</v>
      </c>
      <c r="C90" s="67" t="s">
        <v>641</v>
      </c>
      <c r="D90" s="130">
        <v>5</v>
      </c>
      <c r="E90" s="62">
        <f t="shared" si="6"/>
        <v>1.1363636363636362</v>
      </c>
      <c r="F90" s="275"/>
      <c r="G90" s="63">
        <v>0.22727272727272727</v>
      </c>
    </row>
    <row r="91" spans="1:7" ht="20.25" customHeight="1" x14ac:dyDescent="0.3">
      <c r="A91" s="59"/>
      <c r="B91" s="100"/>
      <c r="C91" s="101"/>
      <c r="D91" s="102">
        <f>SUM(D84:D90)</f>
        <v>22</v>
      </c>
      <c r="E91" s="86">
        <f>SUM(E84:E90)</f>
        <v>3.8181818181818179</v>
      </c>
      <c r="F91" s="87"/>
      <c r="G91" s="88"/>
    </row>
    <row r="92" spans="1:7" ht="20.25" customHeight="1" x14ac:dyDescent="0.3">
      <c r="A92" s="59"/>
      <c r="B92" s="100"/>
      <c r="C92" s="101"/>
      <c r="D92" s="102">
        <f>D67+D77+D82+D91</f>
        <v>96</v>
      </c>
      <c r="E92" s="86">
        <f>(E67+E77+E82+E91)</f>
        <v>14.755218855218855</v>
      </c>
      <c r="F92" s="87"/>
      <c r="G92" s="88"/>
    </row>
    <row r="93" spans="1:7" ht="15" customHeight="1" x14ac:dyDescent="0.2">
      <c r="A93" s="103"/>
      <c r="B93" s="143" t="s">
        <v>221</v>
      </c>
      <c r="C93" s="140"/>
      <c r="D93" s="140"/>
      <c r="E93" s="140"/>
      <c r="F93" s="140"/>
      <c r="G93" s="141"/>
    </row>
    <row r="94" spans="1:7" ht="49.5" x14ac:dyDescent="0.2">
      <c r="A94" s="59"/>
      <c r="B94" s="57" t="s">
        <v>222</v>
      </c>
      <c r="C94" s="57" t="s">
        <v>223</v>
      </c>
      <c r="D94" s="58" t="s">
        <v>126</v>
      </c>
      <c r="E94" s="58" t="s">
        <v>127</v>
      </c>
      <c r="F94" s="58"/>
      <c r="G94" s="58" t="s">
        <v>128</v>
      </c>
    </row>
    <row r="95" spans="1:7" ht="33" x14ac:dyDescent="0.3">
      <c r="A95" s="59">
        <v>79</v>
      </c>
      <c r="B95" s="104" t="s">
        <v>130</v>
      </c>
      <c r="C95" s="105" t="s">
        <v>642</v>
      </c>
      <c r="D95" s="133">
        <v>1</v>
      </c>
      <c r="E95" s="62">
        <f t="shared" ref="E95:E103" si="7">+D95*G95</f>
        <v>3.0303030303030304E-2</v>
      </c>
      <c r="F95" s="274">
        <f>SUM(E95:E103)</f>
        <v>4.2727272727272725</v>
      </c>
      <c r="G95" s="63">
        <v>3.0303030303030304E-2</v>
      </c>
    </row>
    <row r="96" spans="1:7" ht="66" x14ac:dyDescent="0.3">
      <c r="A96" s="59">
        <v>80</v>
      </c>
      <c r="B96" s="104" t="s">
        <v>133</v>
      </c>
      <c r="C96" s="105" t="s">
        <v>643</v>
      </c>
      <c r="D96" s="133">
        <v>2</v>
      </c>
      <c r="E96" s="62">
        <f t="shared" si="7"/>
        <v>0.12121212121212122</v>
      </c>
      <c r="F96" s="275"/>
      <c r="G96" s="63">
        <v>6.0606060606060608E-2</v>
      </c>
    </row>
    <row r="97" spans="1:7" ht="49.5" x14ac:dyDescent="0.3">
      <c r="A97" s="59">
        <v>81</v>
      </c>
      <c r="B97" s="94" t="s">
        <v>136</v>
      </c>
      <c r="C97" s="96" t="s">
        <v>224</v>
      </c>
      <c r="D97" s="133">
        <v>3</v>
      </c>
      <c r="E97" s="62">
        <f t="shared" si="7"/>
        <v>0.27272727272727271</v>
      </c>
      <c r="F97" s="275"/>
      <c r="G97" s="63">
        <v>9.0909090909090912E-2</v>
      </c>
    </row>
    <row r="98" spans="1:7" ht="33" x14ac:dyDescent="0.3">
      <c r="A98" s="59">
        <v>82</v>
      </c>
      <c r="B98" s="104" t="s">
        <v>139</v>
      </c>
      <c r="C98" s="96" t="s">
        <v>225</v>
      </c>
      <c r="D98" s="135">
        <v>3</v>
      </c>
      <c r="E98" s="62">
        <f t="shared" si="7"/>
        <v>0.27272727272727271</v>
      </c>
      <c r="F98" s="275"/>
      <c r="G98" s="63">
        <v>9.0909090909090912E-2</v>
      </c>
    </row>
    <row r="99" spans="1:7" ht="33" x14ac:dyDescent="0.3">
      <c r="A99" s="59">
        <v>83</v>
      </c>
      <c r="B99" s="104" t="s">
        <v>142</v>
      </c>
      <c r="C99" s="96" t="s">
        <v>226</v>
      </c>
      <c r="D99" s="133">
        <v>4</v>
      </c>
      <c r="E99" s="62">
        <f t="shared" si="7"/>
        <v>0.48484848484848486</v>
      </c>
      <c r="F99" s="275"/>
      <c r="G99" s="63">
        <v>0.12121212121212122</v>
      </c>
    </row>
    <row r="100" spans="1:7" ht="33" x14ac:dyDescent="0.3">
      <c r="A100" s="59">
        <v>84</v>
      </c>
      <c r="B100" s="104" t="s">
        <v>145</v>
      </c>
      <c r="C100" s="96" t="s">
        <v>227</v>
      </c>
      <c r="D100" s="133">
        <v>4</v>
      </c>
      <c r="E100" s="62">
        <f t="shared" si="7"/>
        <v>0.48484848484848486</v>
      </c>
      <c r="F100" s="275"/>
      <c r="G100" s="63">
        <v>0.12121212121212122</v>
      </c>
    </row>
    <row r="101" spans="1:7" ht="33" x14ac:dyDescent="0.3">
      <c r="A101" s="59">
        <v>85</v>
      </c>
      <c r="B101" s="104" t="s">
        <v>147</v>
      </c>
      <c r="C101" s="106" t="s">
        <v>571</v>
      </c>
      <c r="D101" s="133">
        <v>5</v>
      </c>
      <c r="E101" s="62">
        <f t="shared" si="7"/>
        <v>0.75757575757575757</v>
      </c>
      <c r="F101" s="275"/>
      <c r="G101" s="63">
        <v>0.15151515151515152</v>
      </c>
    </row>
    <row r="102" spans="1:7" ht="82.5" x14ac:dyDescent="0.3">
      <c r="A102" s="59">
        <v>86</v>
      </c>
      <c r="B102" s="104" t="s">
        <v>150</v>
      </c>
      <c r="C102" s="105" t="s">
        <v>644</v>
      </c>
      <c r="D102" s="134">
        <v>5</v>
      </c>
      <c r="E102" s="62">
        <f t="shared" si="7"/>
        <v>0.75757575757575757</v>
      </c>
      <c r="F102" s="275"/>
      <c r="G102" s="63">
        <v>0.15151515151515152</v>
      </c>
    </row>
    <row r="103" spans="1:7" ht="33" x14ac:dyDescent="0.3">
      <c r="A103" s="59">
        <v>87</v>
      </c>
      <c r="B103" s="104" t="s">
        <v>152</v>
      </c>
      <c r="C103" s="106" t="s">
        <v>228</v>
      </c>
      <c r="D103" s="133">
        <v>6</v>
      </c>
      <c r="E103" s="62">
        <f t="shared" si="7"/>
        <v>1.0909090909090908</v>
      </c>
      <c r="F103" s="276"/>
      <c r="G103" s="63">
        <v>0.18181818181818182</v>
      </c>
    </row>
    <row r="104" spans="1:7" ht="16.5" x14ac:dyDescent="0.3">
      <c r="A104" s="59"/>
      <c r="B104" s="104"/>
      <c r="C104" s="106"/>
      <c r="D104" s="107">
        <f>SUM(D95:D103)</f>
        <v>33</v>
      </c>
      <c r="E104" s="73">
        <f>SUM(E95:E103)</f>
        <v>4.2727272727272725</v>
      </c>
      <c r="F104" s="74"/>
      <c r="G104" s="63"/>
    </row>
    <row r="105" spans="1:7" ht="57" customHeight="1" x14ac:dyDescent="0.2">
      <c r="A105" s="59">
        <v>88</v>
      </c>
      <c r="B105" s="57" t="s">
        <v>229</v>
      </c>
      <c r="C105" s="108" t="s">
        <v>230</v>
      </c>
      <c r="D105" s="58" t="s">
        <v>126</v>
      </c>
      <c r="E105" s="58" t="s">
        <v>127</v>
      </c>
      <c r="F105" s="58"/>
      <c r="G105" s="58" t="s">
        <v>128</v>
      </c>
    </row>
    <row r="106" spans="1:7" ht="33" x14ac:dyDescent="0.3">
      <c r="A106" s="59">
        <v>89</v>
      </c>
      <c r="B106" s="109" t="s">
        <v>130</v>
      </c>
      <c r="C106" s="106" t="s">
        <v>231</v>
      </c>
      <c r="D106" s="134">
        <v>1</v>
      </c>
      <c r="E106" s="62">
        <f t="shared" ref="E106:E112" si="8">+D106*G106</f>
        <v>0.04</v>
      </c>
      <c r="F106" s="274">
        <f>SUM(E106:E112)</f>
        <v>4.28</v>
      </c>
      <c r="G106" s="63">
        <v>0.04</v>
      </c>
    </row>
    <row r="107" spans="1:7" ht="66" x14ac:dyDescent="0.3">
      <c r="A107" s="59">
        <v>90</v>
      </c>
      <c r="B107" s="109" t="s">
        <v>133</v>
      </c>
      <c r="C107" s="96" t="s">
        <v>232</v>
      </c>
      <c r="D107" s="134">
        <v>2</v>
      </c>
      <c r="E107" s="62">
        <f t="shared" si="8"/>
        <v>0.16</v>
      </c>
      <c r="F107" s="275"/>
      <c r="G107" s="63">
        <v>0.08</v>
      </c>
    </row>
    <row r="108" spans="1:7" ht="82.5" x14ac:dyDescent="0.3">
      <c r="A108" s="59">
        <v>91</v>
      </c>
      <c r="B108" s="109" t="s">
        <v>136</v>
      </c>
      <c r="C108" s="76" t="s">
        <v>233</v>
      </c>
      <c r="D108" s="133">
        <v>3</v>
      </c>
      <c r="E108" s="62">
        <f t="shared" si="8"/>
        <v>0.36</v>
      </c>
      <c r="F108" s="275"/>
      <c r="G108" s="63">
        <v>0.12</v>
      </c>
    </row>
    <row r="109" spans="1:7" ht="82.5" x14ac:dyDescent="0.3">
      <c r="A109" s="59">
        <v>92</v>
      </c>
      <c r="B109" s="110" t="s">
        <v>139</v>
      </c>
      <c r="C109" s="76" t="s">
        <v>234</v>
      </c>
      <c r="D109" s="131">
        <v>4</v>
      </c>
      <c r="E109" s="62">
        <f t="shared" si="8"/>
        <v>0.64</v>
      </c>
      <c r="F109" s="275"/>
      <c r="G109" s="63">
        <v>0.16</v>
      </c>
    </row>
    <row r="110" spans="1:7" ht="82.5" x14ac:dyDescent="0.3">
      <c r="A110" s="59">
        <v>93</v>
      </c>
      <c r="B110" s="109" t="s">
        <v>142</v>
      </c>
      <c r="C110" s="96" t="s">
        <v>235</v>
      </c>
      <c r="D110" s="131">
        <v>4</v>
      </c>
      <c r="E110" s="62">
        <f t="shared" si="8"/>
        <v>0.64</v>
      </c>
      <c r="F110" s="275"/>
      <c r="G110" s="63">
        <v>0.16</v>
      </c>
    </row>
    <row r="111" spans="1:7" ht="66" x14ac:dyDescent="0.3">
      <c r="A111" s="59">
        <v>94</v>
      </c>
      <c r="B111" s="109" t="s">
        <v>145</v>
      </c>
      <c r="C111" s="61" t="s">
        <v>236</v>
      </c>
      <c r="D111" s="129">
        <v>5</v>
      </c>
      <c r="E111" s="62">
        <f t="shared" si="8"/>
        <v>1</v>
      </c>
      <c r="F111" s="275"/>
      <c r="G111" s="63">
        <v>0.2</v>
      </c>
    </row>
    <row r="112" spans="1:7" ht="82.5" x14ac:dyDescent="0.3">
      <c r="A112" s="59">
        <v>95</v>
      </c>
      <c r="B112" s="109" t="s">
        <v>147</v>
      </c>
      <c r="C112" s="76" t="s">
        <v>237</v>
      </c>
      <c r="D112" s="131">
        <v>6</v>
      </c>
      <c r="E112" s="62">
        <f t="shared" si="8"/>
        <v>1.44</v>
      </c>
      <c r="F112" s="276"/>
      <c r="G112" s="63">
        <v>0.24</v>
      </c>
    </row>
    <row r="113" spans="1:7" ht="16.5" x14ac:dyDescent="0.3">
      <c r="A113" s="59"/>
      <c r="B113" s="111"/>
      <c r="C113" s="84"/>
      <c r="D113" s="85">
        <f>SUM(D106:D112)</f>
        <v>25</v>
      </c>
      <c r="E113" s="86">
        <f>SUM(E106:E112)</f>
        <v>4.28</v>
      </c>
      <c r="F113" s="87"/>
      <c r="G113" s="88"/>
    </row>
    <row r="114" spans="1:7" ht="16.5" x14ac:dyDescent="0.3">
      <c r="A114" s="59"/>
      <c r="B114" s="111"/>
      <c r="C114" s="84"/>
      <c r="D114" s="85">
        <f>D104+D113</f>
        <v>58</v>
      </c>
      <c r="E114" s="86">
        <f>E104+E113</f>
        <v>8.5527272727272727</v>
      </c>
      <c r="F114" s="87"/>
      <c r="G114" s="88"/>
    </row>
    <row r="115" spans="1:7" ht="14.65" customHeight="1" x14ac:dyDescent="0.2">
      <c r="A115" s="59"/>
      <c r="B115" s="143" t="s">
        <v>238</v>
      </c>
      <c r="C115" s="140"/>
      <c r="D115" s="140"/>
      <c r="E115" s="140"/>
      <c r="F115" s="140"/>
      <c r="G115" s="141"/>
    </row>
    <row r="116" spans="1:7" ht="39" customHeight="1" x14ac:dyDescent="0.2">
      <c r="A116" s="59"/>
      <c r="B116" s="98" t="s">
        <v>239</v>
      </c>
      <c r="C116" s="112" t="s">
        <v>240</v>
      </c>
      <c r="D116" s="58" t="s">
        <v>126</v>
      </c>
      <c r="E116" s="58" t="s">
        <v>127</v>
      </c>
      <c r="F116" s="58"/>
      <c r="G116" s="58" t="s">
        <v>128</v>
      </c>
    </row>
    <row r="117" spans="1:7" ht="33" x14ac:dyDescent="0.3">
      <c r="A117" s="59">
        <v>97</v>
      </c>
      <c r="B117" s="113" t="s">
        <v>130</v>
      </c>
      <c r="C117" s="76" t="s">
        <v>241</v>
      </c>
      <c r="D117" s="133">
        <v>2</v>
      </c>
      <c r="E117" s="62">
        <f t="shared" ref="E117:E125" si="9">+D117*G117</f>
        <v>0.12903225806451613</v>
      </c>
      <c r="F117" s="274">
        <f>+SUM(E117:E125)</f>
        <v>3.8387096774193545</v>
      </c>
      <c r="G117" s="63">
        <v>6.4516129032258063E-2</v>
      </c>
    </row>
    <row r="118" spans="1:7" ht="49.5" x14ac:dyDescent="0.3">
      <c r="A118" s="59">
        <v>98</v>
      </c>
      <c r="B118" s="113" t="s">
        <v>133</v>
      </c>
      <c r="C118" s="114" t="s">
        <v>242</v>
      </c>
      <c r="D118" s="133">
        <v>2</v>
      </c>
      <c r="E118" s="62">
        <f t="shared" si="9"/>
        <v>0.12903225806451613</v>
      </c>
      <c r="F118" s="275"/>
      <c r="G118" s="63">
        <v>6.4516129032258063E-2</v>
      </c>
    </row>
    <row r="119" spans="1:7" ht="33" x14ac:dyDescent="0.3">
      <c r="A119" s="59">
        <v>99</v>
      </c>
      <c r="B119" s="113" t="s">
        <v>136</v>
      </c>
      <c r="C119" s="76" t="s">
        <v>243</v>
      </c>
      <c r="D119" s="131">
        <v>3</v>
      </c>
      <c r="E119" s="62">
        <f t="shared" si="9"/>
        <v>0.29032258064516125</v>
      </c>
      <c r="F119" s="275"/>
      <c r="G119" s="63">
        <v>9.6774193548387094E-2</v>
      </c>
    </row>
    <row r="120" spans="1:7" ht="16.5" x14ac:dyDescent="0.3">
      <c r="A120" s="59">
        <v>100</v>
      </c>
      <c r="B120" s="113" t="s">
        <v>139</v>
      </c>
      <c r="C120" s="76" t="s">
        <v>244</v>
      </c>
      <c r="D120" s="131">
        <v>3</v>
      </c>
      <c r="E120" s="62">
        <f t="shared" si="9"/>
        <v>0.29032258064516125</v>
      </c>
      <c r="F120" s="275"/>
      <c r="G120" s="63">
        <v>9.6774193548387094E-2</v>
      </c>
    </row>
    <row r="121" spans="1:7" ht="33" x14ac:dyDescent="0.3">
      <c r="A121" s="59">
        <v>101</v>
      </c>
      <c r="B121" s="113" t="s">
        <v>142</v>
      </c>
      <c r="C121" s="76" t="s">
        <v>245</v>
      </c>
      <c r="D121" s="131">
        <v>3</v>
      </c>
      <c r="E121" s="62">
        <f t="shared" si="9"/>
        <v>0.29032258064516125</v>
      </c>
      <c r="F121" s="275"/>
      <c r="G121" s="63">
        <v>9.6774193548387094E-2</v>
      </c>
    </row>
    <row r="122" spans="1:7" ht="49.5" x14ac:dyDescent="0.3">
      <c r="A122" s="59">
        <v>102</v>
      </c>
      <c r="B122" s="113" t="s">
        <v>145</v>
      </c>
      <c r="C122" s="76" t="s">
        <v>246</v>
      </c>
      <c r="D122" s="131">
        <v>4</v>
      </c>
      <c r="E122" s="62">
        <f t="shared" si="9"/>
        <v>0.5161290322580645</v>
      </c>
      <c r="F122" s="275"/>
      <c r="G122" s="63">
        <v>0.12903225806451613</v>
      </c>
    </row>
    <row r="123" spans="1:7" ht="33" x14ac:dyDescent="0.3">
      <c r="A123" s="59">
        <v>103</v>
      </c>
      <c r="B123" s="113" t="s">
        <v>147</v>
      </c>
      <c r="C123" s="67" t="s">
        <v>247</v>
      </c>
      <c r="D123" s="131">
        <v>4</v>
      </c>
      <c r="E123" s="62">
        <f t="shared" si="9"/>
        <v>0.5161290322580645</v>
      </c>
      <c r="F123" s="275"/>
      <c r="G123" s="63">
        <v>0.12903225806451613</v>
      </c>
    </row>
    <row r="124" spans="1:7" ht="33" x14ac:dyDescent="0.3">
      <c r="A124" s="59">
        <v>104</v>
      </c>
      <c r="B124" s="113" t="s">
        <v>150</v>
      </c>
      <c r="C124" s="114" t="s">
        <v>248</v>
      </c>
      <c r="D124" s="131">
        <v>4</v>
      </c>
      <c r="E124" s="62">
        <f t="shared" si="9"/>
        <v>0.5161290322580645</v>
      </c>
      <c r="F124" s="275"/>
      <c r="G124" s="63">
        <v>0.12903225806451613</v>
      </c>
    </row>
    <row r="125" spans="1:7" ht="33" x14ac:dyDescent="0.3">
      <c r="A125" s="59">
        <v>105</v>
      </c>
      <c r="B125" s="113" t="s">
        <v>152</v>
      </c>
      <c r="C125" s="114" t="s">
        <v>249</v>
      </c>
      <c r="D125" s="131">
        <v>6</v>
      </c>
      <c r="E125" s="62">
        <f t="shared" si="9"/>
        <v>1.161290322580645</v>
      </c>
      <c r="F125" s="276"/>
      <c r="G125" s="63">
        <v>0.19354838709677419</v>
      </c>
    </row>
    <row r="126" spans="1:7" ht="16.5" x14ac:dyDescent="0.3">
      <c r="A126" s="59"/>
      <c r="B126" s="113"/>
      <c r="C126" s="114"/>
      <c r="D126" s="78">
        <f>SUM(D117:D125)</f>
        <v>31</v>
      </c>
      <c r="E126" s="73">
        <f>SUM(E117:E125)</f>
        <v>3.8387096774193545</v>
      </c>
      <c r="F126" s="74"/>
      <c r="G126" s="63"/>
    </row>
    <row r="127" spans="1:7" ht="57" customHeight="1" x14ac:dyDescent="0.2">
      <c r="A127" s="59"/>
      <c r="B127" s="98" t="s">
        <v>250</v>
      </c>
      <c r="C127" s="98" t="s">
        <v>251</v>
      </c>
      <c r="D127" s="58" t="s">
        <v>126</v>
      </c>
      <c r="E127" s="58" t="s">
        <v>127</v>
      </c>
      <c r="F127" s="58"/>
      <c r="G127" s="58" t="s">
        <v>128</v>
      </c>
    </row>
    <row r="128" spans="1:7" ht="33" x14ac:dyDescent="0.3">
      <c r="A128" s="59">
        <v>106</v>
      </c>
      <c r="B128" s="94" t="s">
        <v>130</v>
      </c>
      <c r="C128" s="96" t="s">
        <v>252</v>
      </c>
      <c r="D128" s="133">
        <v>1</v>
      </c>
      <c r="E128" s="62">
        <f>+D128*G128</f>
        <v>5.8823529411764705E-2</v>
      </c>
      <c r="F128" s="274">
        <f>SUM(E128:E132)</f>
        <v>4.4117647058823533</v>
      </c>
      <c r="G128" s="63">
        <v>5.8823529411764705E-2</v>
      </c>
    </row>
    <row r="129" spans="1:7" ht="33" x14ac:dyDescent="0.3">
      <c r="A129" s="59">
        <v>107</v>
      </c>
      <c r="B129" s="94" t="s">
        <v>136</v>
      </c>
      <c r="C129" s="96" t="s">
        <v>253</v>
      </c>
      <c r="D129" s="133">
        <v>2</v>
      </c>
      <c r="E129" s="62">
        <f>+D129*G129</f>
        <v>0.23529411764705882</v>
      </c>
      <c r="F129" s="275"/>
      <c r="G129" s="63">
        <v>0.11764705882352941</v>
      </c>
    </row>
    <row r="130" spans="1:7" ht="16.5" x14ac:dyDescent="0.3">
      <c r="A130" s="59">
        <v>108</v>
      </c>
      <c r="B130" s="94" t="s">
        <v>139</v>
      </c>
      <c r="C130" s="96" t="s">
        <v>254</v>
      </c>
      <c r="D130" s="133">
        <v>3</v>
      </c>
      <c r="E130" s="62">
        <f>+D130*G130</f>
        <v>0.52941176470588236</v>
      </c>
      <c r="F130" s="275"/>
      <c r="G130" s="63">
        <v>0.17647058823529413</v>
      </c>
    </row>
    <row r="131" spans="1:7" ht="33" x14ac:dyDescent="0.3">
      <c r="A131" s="59">
        <v>110</v>
      </c>
      <c r="B131" s="94" t="s">
        <v>145</v>
      </c>
      <c r="C131" s="96" t="s">
        <v>255</v>
      </c>
      <c r="D131" s="133">
        <v>5</v>
      </c>
      <c r="E131" s="62">
        <f>+D131*G131</f>
        <v>1.4705882352941178</v>
      </c>
      <c r="F131" s="275"/>
      <c r="G131" s="63">
        <v>0.29411764705882354</v>
      </c>
    </row>
    <row r="132" spans="1:7" ht="49.5" x14ac:dyDescent="0.3">
      <c r="A132" s="59">
        <v>111</v>
      </c>
      <c r="B132" s="94" t="s">
        <v>147</v>
      </c>
      <c r="C132" s="96" t="s">
        <v>256</v>
      </c>
      <c r="D132" s="133">
        <v>6</v>
      </c>
      <c r="E132" s="62">
        <f>+D132*G132</f>
        <v>2.1176470588235294</v>
      </c>
      <c r="F132" s="276"/>
      <c r="G132" s="63">
        <v>0.35294117647058826</v>
      </c>
    </row>
    <row r="133" spans="1:7" ht="16.5" x14ac:dyDescent="0.3">
      <c r="A133" s="59"/>
      <c r="B133" s="94"/>
      <c r="C133" s="96"/>
      <c r="D133" s="107">
        <f>SUM(D128:D132)</f>
        <v>17</v>
      </c>
      <c r="E133" s="73">
        <f>SUM(E128:E132)</f>
        <v>4.4117647058823533</v>
      </c>
      <c r="F133" s="74"/>
      <c r="G133" s="63"/>
    </row>
    <row r="134" spans="1:7" ht="56.25" customHeight="1" x14ac:dyDescent="0.2">
      <c r="A134" s="59"/>
      <c r="B134" s="98" t="s">
        <v>257</v>
      </c>
      <c r="C134" s="112" t="s">
        <v>258</v>
      </c>
      <c r="D134" s="58" t="s">
        <v>126</v>
      </c>
      <c r="E134" s="58" t="s">
        <v>127</v>
      </c>
      <c r="F134" s="58"/>
      <c r="G134" s="58" t="s">
        <v>128</v>
      </c>
    </row>
    <row r="135" spans="1:7" ht="33" x14ac:dyDescent="0.3">
      <c r="A135" s="59">
        <v>112</v>
      </c>
      <c r="B135" s="94" t="s">
        <v>130</v>
      </c>
      <c r="C135" s="114" t="s">
        <v>259</v>
      </c>
      <c r="D135" s="133">
        <v>1</v>
      </c>
      <c r="E135" s="62">
        <f t="shared" ref="E135:E143" si="10">+D135*G135</f>
        <v>3.0303030303030304E-2</v>
      </c>
      <c r="F135" s="274">
        <f>SUM(E135:E143)</f>
        <v>4.2727272727272725</v>
      </c>
      <c r="G135" s="63">
        <v>3.0303030303030304E-2</v>
      </c>
    </row>
    <row r="136" spans="1:7" ht="16.5" x14ac:dyDescent="0.3">
      <c r="A136" s="59">
        <v>113</v>
      </c>
      <c r="B136" s="94" t="s">
        <v>133</v>
      </c>
      <c r="C136" s="114" t="s">
        <v>260</v>
      </c>
      <c r="D136" s="133">
        <v>2</v>
      </c>
      <c r="E136" s="62">
        <f t="shared" si="10"/>
        <v>0.12121212121212122</v>
      </c>
      <c r="F136" s="275"/>
      <c r="G136" s="63">
        <v>6.0606060606060608E-2</v>
      </c>
    </row>
    <row r="137" spans="1:7" ht="33" x14ac:dyDescent="0.3">
      <c r="A137" s="59">
        <v>114</v>
      </c>
      <c r="B137" s="94" t="s">
        <v>136</v>
      </c>
      <c r="C137" s="114" t="s">
        <v>261</v>
      </c>
      <c r="D137" s="133">
        <v>3</v>
      </c>
      <c r="E137" s="62">
        <f t="shared" si="10"/>
        <v>0.27272727272727271</v>
      </c>
      <c r="F137" s="275"/>
      <c r="G137" s="63">
        <v>9.0909090909090912E-2</v>
      </c>
    </row>
    <row r="138" spans="1:7" ht="33" x14ac:dyDescent="0.3">
      <c r="A138" s="59">
        <v>115</v>
      </c>
      <c r="B138" s="94" t="s">
        <v>139</v>
      </c>
      <c r="C138" s="115" t="s">
        <v>262</v>
      </c>
      <c r="D138" s="133">
        <v>3</v>
      </c>
      <c r="E138" s="62">
        <f t="shared" si="10"/>
        <v>0.27272727272727271</v>
      </c>
      <c r="F138" s="275"/>
      <c r="G138" s="63">
        <v>9.0909090909090912E-2</v>
      </c>
    </row>
    <row r="139" spans="1:7" ht="49.5" x14ac:dyDescent="0.3">
      <c r="A139" s="59">
        <v>116</v>
      </c>
      <c r="B139" s="94" t="s">
        <v>142</v>
      </c>
      <c r="C139" s="116" t="s">
        <v>263</v>
      </c>
      <c r="D139" s="133">
        <v>4</v>
      </c>
      <c r="E139" s="62">
        <f t="shared" si="10"/>
        <v>0.48484848484848486</v>
      </c>
      <c r="F139" s="275"/>
      <c r="G139" s="63">
        <v>0.12121212121212122</v>
      </c>
    </row>
    <row r="140" spans="1:7" ht="49.5" x14ac:dyDescent="0.3">
      <c r="A140" s="59">
        <v>117</v>
      </c>
      <c r="B140" s="94" t="s">
        <v>145</v>
      </c>
      <c r="C140" s="116" t="s">
        <v>264</v>
      </c>
      <c r="D140" s="133">
        <v>4</v>
      </c>
      <c r="E140" s="62">
        <f t="shared" si="10"/>
        <v>0.48484848484848486</v>
      </c>
      <c r="F140" s="275"/>
      <c r="G140" s="63">
        <v>0.12121212121212122</v>
      </c>
    </row>
    <row r="141" spans="1:7" ht="33" x14ac:dyDescent="0.3">
      <c r="A141" s="59">
        <v>118</v>
      </c>
      <c r="B141" s="94" t="s">
        <v>147</v>
      </c>
      <c r="C141" s="114" t="s">
        <v>265</v>
      </c>
      <c r="D141" s="133">
        <v>5</v>
      </c>
      <c r="E141" s="62">
        <f t="shared" si="10"/>
        <v>0.75757575757575757</v>
      </c>
      <c r="F141" s="275"/>
      <c r="G141" s="63">
        <v>0.15151515151515152</v>
      </c>
    </row>
    <row r="142" spans="1:7" ht="49.5" x14ac:dyDescent="0.3">
      <c r="A142" s="59">
        <v>119</v>
      </c>
      <c r="B142" s="94" t="s">
        <v>150</v>
      </c>
      <c r="C142" s="76" t="s">
        <v>266</v>
      </c>
      <c r="D142" s="133">
        <v>5</v>
      </c>
      <c r="E142" s="62">
        <f t="shared" si="10"/>
        <v>0.75757575757575757</v>
      </c>
      <c r="F142" s="275"/>
      <c r="G142" s="63">
        <v>0.15151515151515152</v>
      </c>
    </row>
    <row r="143" spans="1:7" ht="49.5" x14ac:dyDescent="0.3">
      <c r="A143" s="59">
        <v>120</v>
      </c>
      <c r="B143" s="94" t="s">
        <v>152</v>
      </c>
      <c r="C143" s="76" t="s">
        <v>267</v>
      </c>
      <c r="D143" s="133">
        <v>6</v>
      </c>
      <c r="E143" s="62">
        <f t="shared" si="10"/>
        <v>1.0909090909090908</v>
      </c>
      <c r="F143" s="276"/>
      <c r="G143" s="63">
        <v>0.18181818181818182</v>
      </c>
    </row>
    <row r="144" spans="1:7" ht="16.5" x14ac:dyDescent="0.3">
      <c r="A144" s="59"/>
      <c r="B144" s="94"/>
      <c r="C144" s="76"/>
      <c r="D144" s="107">
        <f>SUM(D135:D143)</f>
        <v>33</v>
      </c>
      <c r="E144" s="73">
        <f>SUM(E135:E143)</f>
        <v>4.2727272727272725</v>
      </c>
      <c r="F144" s="74"/>
      <c r="G144" s="63"/>
    </row>
    <row r="145" spans="1:7" ht="50.25" customHeight="1" x14ac:dyDescent="0.2">
      <c r="A145" s="59"/>
      <c r="B145" s="98" t="s">
        <v>268</v>
      </c>
      <c r="C145" s="112" t="s">
        <v>269</v>
      </c>
      <c r="D145" s="58" t="s">
        <v>126</v>
      </c>
      <c r="E145" s="58" t="s">
        <v>127</v>
      </c>
      <c r="F145" s="58"/>
      <c r="G145" s="58" t="s">
        <v>128</v>
      </c>
    </row>
    <row r="146" spans="1:7" ht="49.5" x14ac:dyDescent="0.3">
      <c r="A146" s="59">
        <v>121</v>
      </c>
      <c r="B146" s="109" t="s">
        <v>130</v>
      </c>
      <c r="C146" s="76" t="s">
        <v>645</v>
      </c>
      <c r="D146" s="133">
        <v>1</v>
      </c>
      <c r="E146" s="62">
        <f t="shared" ref="E146:E151" si="11">+D146*G146</f>
        <v>5.2631578947368418E-2</v>
      </c>
      <c r="F146" s="274">
        <f>SUM(E146:E151)</f>
        <v>4.3684210526315788</v>
      </c>
      <c r="G146" s="63">
        <v>5.2631578947368418E-2</v>
      </c>
    </row>
    <row r="147" spans="1:7" ht="33" x14ac:dyDescent="0.3">
      <c r="A147" s="59">
        <v>122</v>
      </c>
      <c r="B147" s="109" t="s">
        <v>133</v>
      </c>
      <c r="C147" s="76" t="s">
        <v>270</v>
      </c>
      <c r="D147" s="133">
        <v>2</v>
      </c>
      <c r="E147" s="62">
        <f t="shared" si="11"/>
        <v>0.21052631578947367</v>
      </c>
      <c r="F147" s="275"/>
      <c r="G147" s="63">
        <v>0.10526315789473684</v>
      </c>
    </row>
    <row r="148" spans="1:7" ht="33" x14ac:dyDescent="0.3">
      <c r="A148" s="59">
        <v>123</v>
      </c>
      <c r="B148" s="109" t="s">
        <v>136</v>
      </c>
      <c r="C148" s="76" t="s">
        <v>646</v>
      </c>
      <c r="D148" s="133">
        <v>1</v>
      </c>
      <c r="E148" s="62">
        <f t="shared" si="11"/>
        <v>5.2631578947368418E-2</v>
      </c>
      <c r="F148" s="275"/>
      <c r="G148" s="63">
        <v>5.2631578947368418E-2</v>
      </c>
    </row>
    <row r="149" spans="1:7" ht="16.5" x14ac:dyDescent="0.3">
      <c r="A149" s="59">
        <v>124</v>
      </c>
      <c r="B149" s="109" t="s">
        <v>139</v>
      </c>
      <c r="C149" s="96" t="s">
        <v>271</v>
      </c>
      <c r="D149" s="133">
        <v>4</v>
      </c>
      <c r="E149" s="62">
        <f t="shared" si="11"/>
        <v>0.84210526315789469</v>
      </c>
      <c r="F149" s="275"/>
      <c r="G149" s="63">
        <v>0.21052631578947367</v>
      </c>
    </row>
    <row r="150" spans="1:7" ht="82.5" x14ac:dyDescent="0.3">
      <c r="A150" s="59">
        <v>125</v>
      </c>
      <c r="B150" s="109" t="s">
        <v>142</v>
      </c>
      <c r="C150" s="96" t="s">
        <v>272</v>
      </c>
      <c r="D150" s="133">
        <v>5</v>
      </c>
      <c r="E150" s="62">
        <f t="shared" si="11"/>
        <v>1.3157894736842104</v>
      </c>
      <c r="F150" s="275"/>
      <c r="G150" s="63">
        <v>0.26315789473684209</v>
      </c>
    </row>
    <row r="151" spans="1:7" ht="33" x14ac:dyDescent="0.3">
      <c r="A151" s="59">
        <v>126</v>
      </c>
      <c r="B151" s="109" t="s">
        <v>145</v>
      </c>
      <c r="C151" s="76" t="s">
        <v>273</v>
      </c>
      <c r="D151" s="133">
        <v>6</v>
      </c>
      <c r="E151" s="62">
        <f t="shared" si="11"/>
        <v>1.8947368421052631</v>
      </c>
      <c r="F151" s="276"/>
      <c r="G151" s="63">
        <v>0.31578947368421051</v>
      </c>
    </row>
    <row r="152" spans="1:7" ht="16.5" x14ac:dyDescent="0.3">
      <c r="A152" s="59"/>
      <c r="B152" s="109"/>
      <c r="C152" s="76"/>
      <c r="D152" s="107">
        <f>SUM(D146:D151)</f>
        <v>19</v>
      </c>
      <c r="E152" s="73">
        <f>SUM(E146:E151)</f>
        <v>4.3684210526315788</v>
      </c>
      <c r="F152" s="74"/>
      <c r="G152" s="63"/>
    </row>
    <row r="153" spans="1:7" ht="52.5" customHeight="1" x14ac:dyDescent="0.2">
      <c r="A153" s="59"/>
      <c r="B153" s="57" t="s">
        <v>274</v>
      </c>
      <c r="C153" s="108" t="s">
        <v>275</v>
      </c>
      <c r="D153" s="58" t="s">
        <v>126</v>
      </c>
      <c r="E153" s="58" t="s">
        <v>127</v>
      </c>
      <c r="F153" s="58"/>
      <c r="G153" s="58" t="s">
        <v>128</v>
      </c>
    </row>
    <row r="154" spans="1:7" ht="33" x14ac:dyDescent="0.3">
      <c r="A154" s="59">
        <v>127</v>
      </c>
      <c r="B154" s="89" t="s">
        <v>130</v>
      </c>
      <c r="C154" s="76" t="s">
        <v>276</v>
      </c>
      <c r="D154" s="133">
        <v>1</v>
      </c>
      <c r="E154" s="62">
        <f t="shared" ref="E154:E166" si="12">+D154*G154</f>
        <v>2.5000000000000001E-2</v>
      </c>
      <c r="F154" s="274">
        <f>SUM(E154:E166)</f>
        <v>3.7499999999999996</v>
      </c>
      <c r="G154" s="63">
        <v>2.5000000000000001E-2</v>
      </c>
    </row>
    <row r="155" spans="1:7" ht="33" x14ac:dyDescent="0.3">
      <c r="A155" s="59">
        <v>128</v>
      </c>
      <c r="B155" s="89" t="s">
        <v>133</v>
      </c>
      <c r="C155" s="106" t="s">
        <v>277</v>
      </c>
      <c r="D155" s="133">
        <v>1</v>
      </c>
      <c r="E155" s="62">
        <f t="shared" si="12"/>
        <v>2.5000000000000001E-2</v>
      </c>
      <c r="F155" s="275"/>
      <c r="G155" s="63">
        <v>2.5000000000000001E-2</v>
      </c>
    </row>
    <row r="156" spans="1:7" ht="33" x14ac:dyDescent="0.3">
      <c r="A156" s="59">
        <v>129</v>
      </c>
      <c r="B156" s="109" t="s">
        <v>136</v>
      </c>
      <c r="C156" s="67" t="s">
        <v>278</v>
      </c>
      <c r="D156" s="131">
        <v>2</v>
      </c>
      <c r="E156" s="62">
        <f t="shared" si="12"/>
        <v>0.1</v>
      </c>
      <c r="F156" s="275"/>
      <c r="G156" s="63">
        <v>0.05</v>
      </c>
    </row>
    <row r="157" spans="1:7" ht="33" x14ac:dyDescent="0.3">
      <c r="A157" s="59">
        <v>130</v>
      </c>
      <c r="B157" s="109" t="s">
        <v>139</v>
      </c>
      <c r="C157" s="76" t="s">
        <v>279</v>
      </c>
      <c r="D157" s="131">
        <v>2</v>
      </c>
      <c r="E157" s="62">
        <f t="shared" si="12"/>
        <v>0.1</v>
      </c>
      <c r="F157" s="275"/>
      <c r="G157" s="63">
        <v>0.05</v>
      </c>
    </row>
    <row r="158" spans="1:7" ht="49.5" x14ac:dyDescent="0.3">
      <c r="A158" s="59">
        <v>131</v>
      </c>
      <c r="B158" s="109" t="s">
        <v>142</v>
      </c>
      <c r="C158" s="67" t="s">
        <v>280</v>
      </c>
      <c r="D158" s="131">
        <v>2</v>
      </c>
      <c r="E158" s="62">
        <f t="shared" si="12"/>
        <v>0.1</v>
      </c>
      <c r="F158" s="275"/>
      <c r="G158" s="63">
        <v>0.05</v>
      </c>
    </row>
    <row r="159" spans="1:7" ht="33" x14ac:dyDescent="0.3">
      <c r="A159" s="59">
        <v>132</v>
      </c>
      <c r="B159" s="109" t="s">
        <v>145</v>
      </c>
      <c r="C159" s="67" t="s">
        <v>281</v>
      </c>
      <c r="D159" s="131">
        <v>3</v>
      </c>
      <c r="E159" s="62">
        <f t="shared" si="12"/>
        <v>0.22499999999999998</v>
      </c>
      <c r="F159" s="275"/>
      <c r="G159" s="63">
        <v>7.4999999999999997E-2</v>
      </c>
    </row>
    <row r="160" spans="1:7" ht="33" x14ac:dyDescent="0.3">
      <c r="A160" s="59">
        <v>133</v>
      </c>
      <c r="B160" s="117" t="s">
        <v>147</v>
      </c>
      <c r="C160" s="76" t="s">
        <v>282</v>
      </c>
      <c r="D160" s="131">
        <v>3</v>
      </c>
      <c r="E160" s="62">
        <f t="shared" si="12"/>
        <v>0.22499999999999998</v>
      </c>
      <c r="F160" s="275"/>
      <c r="G160" s="64">
        <v>7.4999999999999997E-2</v>
      </c>
    </row>
    <row r="161" spans="1:7" ht="66" x14ac:dyDescent="0.3">
      <c r="A161" s="59">
        <v>134</v>
      </c>
      <c r="B161" s="117" t="s">
        <v>150</v>
      </c>
      <c r="C161" s="67" t="s">
        <v>283</v>
      </c>
      <c r="D161" s="131">
        <v>3</v>
      </c>
      <c r="E161" s="62">
        <f t="shared" si="12"/>
        <v>0.22499999999999998</v>
      </c>
      <c r="F161" s="275"/>
      <c r="G161" s="118">
        <v>7.4999999999999997E-2</v>
      </c>
    </row>
    <row r="162" spans="1:7" ht="33" x14ac:dyDescent="0.3">
      <c r="A162" s="59">
        <v>135</v>
      </c>
      <c r="B162" s="117" t="s">
        <v>152</v>
      </c>
      <c r="C162" s="67" t="s">
        <v>284</v>
      </c>
      <c r="D162" s="131">
        <v>4</v>
      </c>
      <c r="E162" s="62">
        <f t="shared" si="12"/>
        <v>0.4</v>
      </c>
      <c r="F162" s="275"/>
      <c r="G162" s="64">
        <v>0.1</v>
      </c>
    </row>
    <row r="163" spans="1:7" ht="49.5" x14ac:dyDescent="0.3">
      <c r="A163" s="59">
        <v>136</v>
      </c>
      <c r="B163" s="117" t="s">
        <v>153</v>
      </c>
      <c r="C163" s="67" t="s">
        <v>285</v>
      </c>
      <c r="D163" s="131">
        <v>4</v>
      </c>
      <c r="E163" s="62">
        <f t="shared" si="12"/>
        <v>0.4</v>
      </c>
      <c r="F163" s="275"/>
      <c r="G163" s="64">
        <v>0.1</v>
      </c>
    </row>
    <row r="164" spans="1:7" ht="33" x14ac:dyDescent="0.3">
      <c r="A164" s="59">
        <v>137</v>
      </c>
      <c r="B164" s="117" t="s">
        <v>155</v>
      </c>
      <c r="C164" s="67" t="s">
        <v>286</v>
      </c>
      <c r="D164" s="131">
        <v>4</v>
      </c>
      <c r="E164" s="62">
        <f t="shared" si="12"/>
        <v>0.4</v>
      </c>
      <c r="F164" s="275"/>
      <c r="G164" s="64">
        <v>0.1</v>
      </c>
    </row>
    <row r="165" spans="1:7" ht="49.5" x14ac:dyDescent="0.3">
      <c r="A165" s="59">
        <v>138</v>
      </c>
      <c r="B165" s="117" t="s">
        <v>157</v>
      </c>
      <c r="C165" s="76" t="s">
        <v>287</v>
      </c>
      <c r="D165" s="131">
        <v>5</v>
      </c>
      <c r="E165" s="62">
        <f t="shared" si="12"/>
        <v>0.625</v>
      </c>
      <c r="F165" s="275"/>
      <c r="G165" s="64">
        <v>0.125</v>
      </c>
    </row>
    <row r="166" spans="1:7" ht="33" x14ac:dyDescent="0.3">
      <c r="A166" s="59">
        <v>139</v>
      </c>
      <c r="B166" s="117" t="s">
        <v>159</v>
      </c>
      <c r="C166" s="76" t="s">
        <v>288</v>
      </c>
      <c r="D166" s="131">
        <v>6</v>
      </c>
      <c r="E166" s="62">
        <f t="shared" si="12"/>
        <v>0.89999999999999991</v>
      </c>
      <c r="F166" s="276"/>
      <c r="G166" s="64">
        <v>0.15</v>
      </c>
    </row>
    <row r="167" spans="1:7" ht="16.5" x14ac:dyDescent="0.3">
      <c r="A167" s="59"/>
      <c r="B167" s="117"/>
      <c r="C167" s="76"/>
      <c r="D167" s="78">
        <f>SUM(D154:D166)</f>
        <v>40</v>
      </c>
      <c r="E167" s="73">
        <f>SUM(E154:E166)</f>
        <v>3.7499999999999996</v>
      </c>
      <c r="F167" s="74"/>
      <c r="G167" s="64"/>
    </row>
    <row r="168" spans="1:7" ht="50.25" customHeight="1" x14ac:dyDescent="0.2">
      <c r="A168" s="59"/>
      <c r="B168" s="57" t="s">
        <v>289</v>
      </c>
      <c r="C168" s="108" t="s">
        <v>290</v>
      </c>
      <c r="D168" s="58" t="s">
        <v>126</v>
      </c>
      <c r="E168" s="58" t="s">
        <v>127</v>
      </c>
      <c r="F168" s="58"/>
      <c r="G168" s="58" t="s">
        <v>128</v>
      </c>
    </row>
    <row r="169" spans="1:7" ht="33" x14ac:dyDescent="0.3">
      <c r="A169" s="59">
        <v>140</v>
      </c>
      <c r="B169" s="117" t="s">
        <v>130</v>
      </c>
      <c r="C169" s="106" t="s">
        <v>291</v>
      </c>
      <c r="D169" s="131">
        <v>1</v>
      </c>
      <c r="E169" s="62">
        <f t="shared" ref="E169:E182" si="13">+D169*G169</f>
        <v>2.5000000000000001E-2</v>
      </c>
      <c r="F169" s="274">
        <f>SUM(E169:E182)</f>
        <v>3.75</v>
      </c>
      <c r="G169" s="64">
        <v>2.5000000000000001E-2</v>
      </c>
    </row>
    <row r="170" spans="1:7" ht="33" x14ac:dyDescent="0.3">
      <c r="A170" s="59">
        <v>141</v>
      </c>
      <c r="B170" s="117" t="s">
        <v>133</v>
      </c>
      <c r="C170" s="67" t="s">
        <v>292</v>
      </c>
      <c r="D170" s="131">
        <v>1</v>
      </c>
      <c r="E170" s="62">
        <f t="shared" si="13"/>
        <v>2.5000000000000001E-2</v>
      </c>
      <c r="F170" s="275"/>
      <c r="G170" s="64">
        <v>2.5000000000000001E-2</v>
      </c>
    </row>
    <row r="171" spans="1:7" ht="33" x14ac:dyDescent="0.3">
      <c r="A171" s="59">
        <v>142</v>
      </c>
      <c r="B171" s="117" t="s">
        <v>136</v>
      </c>
      <c r="C171" s="93" t="s">
        <v>293</v>
      </c>
      <c r="D171" s="131">
        <v>1</v>
      </c>
      <c r="E171" s="62">
        <f t="shared" si="13"/>
        <v>2.5000000000000001E-2</v>
      </c>
      <c r="F171" s="275"/>
      <c r="G171" s="64">
        <v>2.5000000000000001E-2</v>
      </c>
    </row>
    <row r="172" spans="1:7" ht="33" x14ac:dyDescent="0.3">
      <c r="A172" s="59">
        <v>143</v>
      </c>
      <c r="B172" s="117" t="s">
        <v>139</v>
      </c>
      <c r="C172" s="114" t="s">
        <v>294</v>
      </c>
      <c r="D172" s="131">
        <v>1</v>
      </c>
      <c r="E172" s="62">
        <f t="shared" si="13"/>
        <v>2.5000000000000001E-2</v>
      </c>
      <c r="F172" s="275"/>
      <c r="G172" s="64">
        <v>2.5000000000000001E-2</v>
      </c>
    </row>
    <row r="173" spans="1:7" ht="49.5" x14ac:dyDescent="0.3">
      <c r="A173" s="59">
        <v>144</v>
      </c>
      <c r="B173" s="117" t="s">
        <v>142</v>
      </c>
      <c r="C173" s="114" t="s">
        <v>295</v>
      </c>
      <c r="D173" s="131">
        <v>2</v>
      </c>
      <c r="E173" s="62">
        <f t="shared" si="13"/>
        <v>0.1</v>
      </c>
      <c r="F173" s="275"/>
      <c r="G173" s="64">
        <v>0.05</v>
      </c>
    </row>
    <row r="174" spans="1:7" ht="33" x14ac:dyDescent="0.3">
      <c r="A174" s="59">
        <v>145</v>
      </c>
      <c r="B174" s="117" t="s">
        <v>145</v>
      </c>
      <c r="C174" s="114" t="s">
        <v>296</v>
      </c>
      <c r="D174" s="131">
        <v>2</v>
      </c>
      <c r="E174" s="62">
        <f t="shared" si="13"/>
        <v>0.1</v>
      </c>
      <c r="F174" s="275"/>
      <c r="G174" s="64">
        <v>0.05</v>
      </c>
    </row>
    <row r="175" spans="1:7" ht="33" x14ac:dyDescent="0.3">
      <c r="A175" s="59">
        <v>146</v>
      </c>
      <c r="B175" s="117" t="s">
        <v>147</v>
      </c>
      <c r="C175" s="116" t="s">
        <v>297</v>
      </c>
      <c r="D175" s="133">
        <v>3</v>
      </c>
      <c r="E175" s="62">
        <f t="shared" si="13"/>
        <v>0.22499999999999998</v>
      </c>
      <c r="F175" s="275"/>
      <c r="G175" s="64">
        <v>7.4999999999999997E-2</v>
      </c>
    </row>
    <row r="176" spans="1:7" ht="33" x14ac:dyDescent="0.3">
      <c r="A176" s="59">
        <v>147</v>
      </c>
      <c r="B176" s="117" t="s">
        <v>150</v>
      </c>
      <c r="C176" s="114" t="s">
        <v>298</v>
      </c>
      <c r="D176" s="133">
        <v>3</v>
      </c>
      <c r="E176" s="62">
        <f t="shared" si="13"/>
        <v>0.22499999999999998</v>
      </c>
      <c r="F176" s="275"/>
      <c r="G176" s="64">
        <v>7.4999999999999997E-2</v>
      </c>
    </row>
    <row r="177" spans="1:7" ht="33" x14ac:dyDescent="0.3">
      <c r="A177" s="59">
        <v>148</v>
      </c>
      <c r="B177" s="117" t="s">
        <v>152</v>
      </c>
      <c r="C177" s="114" t="s">
        <v>299</v>
      </c>
      <c r="D177" s="133">
        <v>3</v>
      </c>
      <c r="E177" s="62">
        <f t="shared" si="13"/>
        <v>0.22499999999999998</v>
      </c>
      <c r="F177" s="275"/>
      <c r="G177" s="64">
        <v>7.4999999999999997E-2</v>
      </c>
    </row>
    <row r="178" spans="1:7" ht="49.5" x14ac:dyDescent="0.3">
      <c r="A178" s="59">
        <v>149</v>
      </c>
      <c r="B178" s="117" t="s">
        <v>153</v>
      </c>
      <c r="C178" s="114" t="s">
        <v>300</v>
      </c>
      <c r="D178" s="133">
        <v>3</v>
      </c>
      <c r="E178" s="62">
        <f t="shared" si="13"/>
        <v>0.22499999999999998</v>
      </c>
      <c r="F178" s="275"/>
      <c r="G178" s="64">
        <v>7.4999999999999997E-2</v>
      </c>
    </row>
    <row r="179" spans="1:7" ht="49.5" x14ac:dyDescent="0.3">
      <c r="A179" s="59">
        <v>150</v>
      </c>
      <c r="B179" s="117" t="s">
        <v>155</v>
      </c>
      <c r="C179" s="116" t="s">
        <v>301</v>
      </c>
      <c r="D179" s="131">
        <v>4</v>
      </c>
      <c r="E179" s="62">
        <f t="shared" si="13"/>
        <v>0.4</v>
      </c>
      <c r="F179" s="275"/>
      <c r="G179" s="64">
        <v>0.1</v>
      </c>
    </row>
    <row r="180" spans="1:7" ht="33" x14ac:dyDescent="0.3">
      <c r="A180" s="59">
        <v>151</v>
      </c>
      <c r="B180" s="117" t="s">
        <v>157</v>
      </c>
      <c r="C180" s="76" t="s">
        <v>302</v>
      </c>
      <c r="D180" s="131">
        <v>5</v>
      </c>
      <c r="E180" s="62">
        <f t="shared" si="13"/>
        <v>0.625</v>
      </c>
      <c r="F180" s="275"/>
      <c r="G180" s="64">
        <v>0.125</v>
      </c>
    </row>
    <row r="181" spans="1:7" ht="33" x14ac:dyDescent="0.3">
      <c r="A181" s="59">
        <v>152</v>
      </c>
      <c r="B181" s="117" t="s">
        <v>159</v>
      </c>
      <c r="C181" s="116" t="s">
        <v>303</v>
      </c>
      <c r="D181" s="131">
        <v>5</v>
      </c>
      <c r="E181" s="62">
        <f t="shared" si="13"/>
        <v>0.625</v>
      </c>
      <c r="F181" s="275"/>
      <c r="G181" s="64">
        <v>0.125</v>
      </c>
    </row>
    <row r="182" spans="1:7" ht="33" x14ac:dyDescent="0.3">
      <c r="A182" s="59">
        <v>153</v>
      </c>
      <c r="B182" s="117" t="s">
        <v>161</v>
      </c>
      <c r="C182" s="116" t="s">
        <v>304</v>
      </c>
      <c r="D182" s="134">
        <v>6</v>
      </c>
      <c r="E182" s="62">
        <f t="shared" si="13"/>
        <v>0.89999999999999991</v>
      </c>
      <c r="F182" s="276"/>
      <c r="G182" s="64">
        <v>0.15</v>
      </c>
    </row>
    <row r="183" spans="1:7" ht="16.5" x14ac:dyDescent="0.3">
      <c r="A183" s="59"/>
      <c r="B183" s="119"/>
      <c r="C183" s="120"/>
      <c r="D183" s="121">
        <f>SUM(D169:D182)</f>
        <v>40</v>
      </c>
      <c r="E183" s="86">
        <f>SUM(E169:E182)</f>
        <v>3.75</v>
      </c>
      <c r="F183" s="87"/>
      <c r="G183" s="122"/>
    </row>
    <row r="184" spans="1:7" ht="16.5" x14ac:dyDescent="0.3">
      <c r="A184" s="59"/>
      <c r="B184" s="119"/>
      <c r="C184" s="120"/>
      <c r="D184" s="121">
        <f>D126+D133+D144+D152+D167+D183</f>
        <v>180</v>
      </c>
      <c r="E184" s="86">
        <f>E126+E133+E144+E152+E167+E183</f>
        <v>24.391622708660559</v>
      </c>
      <c r="F184" s="87"/>
      <c r="G184" s="122"/>
    </row>
    <row r="185" spans="1:7" ht="16.5" x14ac:dyDescent="0.2">
      <c r="A185" s="59"/>
      <c r="B185" s="143" t="s">
        <v>305</v>
      </c>
      <c r="C185" s="140"/>
      <c r="D185" s="140"/>
      <c r="E185" s="140"/>
      <c r="F185" s="140"/>
      <c r="G185" s="141"/>
    </row>
    <row r="186" spans="1:7" ht="57.75" customHeight="1" x14ac:dyDescent="0.2">
      <c r="A186" s="59"/>
      <c r="B186" s="57" t="s">
        <v>306</v>
      </c>
      <c r="C186" s="108" t="s">
        <v>307</v>
      </c>
      <c r="D186" s="58" t="s">
        <v>126</v>
      </c>
      <c r="E186" s="58" t="s">
        <v>127</v>
      </c>
      <c r="F186" s="58"/>
      <c r="G186" s="58" t="s">
        <v>128</v>
      </c>
    </row>
    <row r="187" spans="1:7" ht="33" x14ac:dyDescent="0.3">
      <c r="A187" s="59">
        <v>154</v>
      </c>
      <c r="B187" s="117" t="s">
        <v>130</v>
      </c>
      <c r="C187" s="105" t="s">
        <v>308</v>
      </c>
      <c r="D187" s="135">
        <v>1</v>
      </c>
      <c r="E187" s="62">
        <f t="shared" ref="E187:E194" si="14">+D187*G187</f>
        <v>3.5714285714285712E-2</v>
      </c>
      <c r="F187" s="274">
        <f>SUM(E187:E194)</f>
        <v>4.1428571428571423</v>
      </c>
      <c r="G187" s="64">
        <v>3.5714285714285712E-2</v>
      </c>
    </row>
    <row r="188" spans="1:7" ht="33" x14ac:dyDescent="0.3">
      <c r="A188" s="59">
        <v>155</v>
      </c>
      <c r="B188" s="117" t="s">
        <v>133</v>
      </c>
      <c r="C188" s="105" t="s">
        <v>309</v>
      </c>
      <c r="D188" s="135">
        <v>2</v>
      </c>
      <c r="E188" s="62">
        <f t="shared" si="14"/>
        <v>0.14285714285714285</v>
      </c>
      <c r="F188" s="275"/>
      <c r="G188" s="64">
        <v>7.1428571428571425E-2</v>
      </c>
    </row>
    <row r="189" spans="1:7" ht="49.5" x14ac:dyDescent="0.3">
      <c r="A189" s="59">
        <v>156</v>
      </c>
      <c r="B189" s="117" t="s">
        <v>136</v>
      </c>
      <c r="C189" s="105" t="s">
        <v>310</v>
      </c>
      <c r="D189" s="135">
        <v>3</v>
      </c>
      <c r="E189" s="62">
        <f t="shared" si="14"/>
        <v>0.3214285714285714</v>
      </c>
      <c r="F189" s="275"/>
      <c r="G189" s="64">
        <v>0.10714285714285714</v>
      </c>
    </row>
    <row r="190" spans="1:7" ht="82.5" x14ac:dyDescent="0.3">
      <c r="A190" s="59">
        <v>157</v>
      </c>
      <c r="B190" s="117" t="s">
        <v>139</v>
      </c>
      <c r="C190" s="105" t="s">
        <v>311</v>
      </c>
      <c r="D190" s="135">
        <v>3</v>
      </c>
      <c r="E190" s="62">
        <f t="shared" si="14"/>
        <v>0.3214285714285714</v>
      </c>
      <c r="F190" s="275"/>
      <c r="G190" s="64">
        <v>0.10714285714285714</v>
      </c>
    </row>
    <row r="191" spans="1:7" ht="33" x14ac:dyDescent="0.3">
      <c r="A191" s="59">
        <v>158</v>
      </c>
      <c r="B191" s="117" t="s">
        <v>142</v>
      </c>
      <c r="C191" s="96" t="s">
        <v>312</v>
      </c>
      <c r="D191" s="135">
        <v>4</v>
      </c>
      <c r="E191" s="62">
        <f t="shared" si="14"/>
        <v>0.5714285714285714</v>
      </c>
      <c r="F191" s="275"/>
      <c r="G191" s="64">
        <v>0.14285714285714285</v>
      </c>
    </row>
    <row r="192" spans="1:7" ht="82.5" x14ac:dyDescent="0.3">
      <c r="A192" s="59">
        <v>159</v>
      </c>
      <c r="B192" s="117" t="s">
        <v>145</v>
      </c>
      <c r="C192" s="105" t="s">
        <v>313</v>
      </c>
      <c r="D192" s="135">
        <v>4</v>
      </c>
      <c r="E192" s="62">
        <f t="shared" si="14"/>
        <v>0.5714285714285714</v>
      </c>
      <c r="F192" s="275"/>
      <c r="G192" s="64">
        <v>0.14285714285714285</v>
      </c>
    </row>
    <row r="193" spans="1:7" ht="66" x14ac:dyDescent="0.3">
      <c r="A193" s="59">
        <v>160</v>
      </c>
      <c r="B193" s="117" t="s">
        <v>147</v>
      </c>
      <c r="C193" s="105" t="s">
        <v>314</v>
      </c>
      <c r="D193" s="133">
        <v>5</v>
      </c>
      <c r="E193" s="62">
        <f t="shared" si="14"/>
        <v>0.8928571428571429</v>
      </c>
      <c r="F193" s="275"/>
      <c r="G193" s="64">
        <v>0.17857142857142858</v>
      </c>
    </row>
    <row r="194" spans="1:7" ht="49.5" x14ac:dyDescent="0.3">
      <c r="A194" s="59">
        <v>161</v>
      </c>
      <c r="B194" s="117" t="s">
        <v>150</v>
      </c>
      <c r="C194" s="96" t="s">
        <v>315</v>
      </c>
      <c r="D194" s="133">
        <v>6</v>
      </c>
      <c r="E194" s="62">
        <f t="shared" si="14"/>
        <v>1.2857142857142856</v>
      </c>
      <c r="F194" s="276"/>
      <c r="G194" s="64">
        <v>0.21428571428571427</v>
      </c>
    </row>
    <row r="195" spans="1:7" ht="16.5" x14ac:dyDescent="0.3">
      <c r="A195" s="59"/>
      <c r="B195" s="117"/>
      <c r="C195" s="96"/>
      <c r="D195" s="107">
        <f>SUM(D187:D194)</f>
        <v>28</v>
      </c>
      <c r="E195" s="73">
        <f>SUM(E187:E194)</f>
        <v>4.1428571428571423</v>
      </c>
      <c r="F195" s="74"/>
      <c r="G195" s="64"/>
    </row>
    <row r="196" spans="1:7" ht="47.25" customHeight="1" x14ac:dyDescent="0.2">
      <c r="A196" s="59"/>
      <c r="B196" s="57" t="s">
        <v>316</v>
      </c>
      <c r="C196" s="108" t="s">
        <v>317</v>
      </c>
      <c r="D196" s="58" t="s">
        <v>126</v>
      </c>
      <c r="E196" s="58" t="s">
        <v>127</v>
      </c>
      <c r="F196" s="58"/>
      <c r="G196" s="58" t="s">
        <v>128</v>
      </c>
    </row>
    <row r="197" spans="1:7" ht="16.5" x14ac:dyDescent="0.3">
      <c r="A197" s="59">
        <v>162</v>
      </c>
      <c r="B197" s="117" t="s">
        <v>130</v>
      </c>
      <c r="C197" s="96" t="s">
        <v>647</v>
      </c>
      <c r="D197" s="133">
        <v>1</v>
      </c>
      <c r="E197" s="62">
        <f t="shared" ref="E197:E202" si="15">+D197*G197</f>
        <v>4.7619047619047616E-2</v>
      </c>
      <c r="F197" s="274">
        <f>SUM(E197:E202)</f>
        <v>4.333333333333333</v>
      </c>
      <c r="G197" s="64">
        <v>4.7619047619047616E-2</v>
      </c>
    </row>
    <row r="198" spans="1:7" ht="33" x14ac:dyDescent="0.3">
      <c r="A198" s="59">
        <v>163</v>
      </c>
      <c r="B198" s="117" t="s">
        <v>133</v>
      </c>
      <c r="C198" s="96" t="s">
        <v>318</v>
      </c>
      <c r="D198" s="133">
        <v>2</v>
      </c>
      <c r="E198" s="62">
        <f t="shared" si="15"/>
        <v>0.19047619047619047</v>
      </c>
      <c r="F198" s="275"/>
      <c r="G198" s="64">
        <v>9.5238095238095233E-2</v>
      </c>
    </row>
    <row r="199" spans="1:7" ht="66" x14ac:dyDescent="0.3">
      <c r="A199" s="59">
        <v>164</v>
      </c>
      <c r="B199" s="117" t="s">
        <v>136</v>
      </c>
      <c r="C199" s="96" t="s">
        <v>319</v>
      </c>
      <c r="D199" s="133">
        <v>3</v>
      </c>
      <c r="E199" s="62">
        <f t="shared" si="15"/>
        <v>0.42857142857142855</v>
      </c>
      <c r="F199" s="275"/>
      <c r="G199" s="64">
        <v>0.14285714285714285</v>
      </c>
    </row>
    <row r="200" spans="1:7" ht="66" x14ac:dyDescent="0.3">
      <c r="A200" s="59">
        <v>165</v>
      </c>
      <c r="B200" s="117" t="s">
        <v>139</v>
      </c>
      <c r="C200" s="96" t="s">
        <v>320</v>
      </c>
      <c r="D200" s="135">
        <v>4</v>
      </c>
      <c r="E200" s="62">
        <f t="shared" si="15"/>
        <v>0.76190476190476186</v>
      </c>
      <c r="F200" s="275"/>
      <c r="G200" s="64">
        <v>0.19047619047619047</v>
      </c>
    </row>
    <row r="201" spans="1:7" ht="33" x14ac:dyDescent="0.3">
      <c r="A201" s="59">
        <v>166</v>
      </c>
      <c r="B201" s="117" t="s">
        <v>142</v>
      </c>
      <c r="C201" s="96" t="s">
        <v>321</v>
      </c>
      <c r="D201" s="135">
        <v>5</v>
      </c>
      <c r="E201" s="62">
        <f t="shared" si="15"/>
        <v>1.1904761904761905</v>
      </c>
      <c r="F201" s="275"/>
      <c r="G201" s="64">
        <v>0.23809523809523808</v>
      </c>
    </row>
    <row r="202" spans="1:7" ht="33" x14ac:dyDescent="0.3">
      <c r="A202" s="59">
        <v>167</v>
      </c>
      <c r="B202" s="117" t="s">
        <v>145</v>
      </c>
      <c r="C202" s="105" t="s">
        <v>322</v>
      </c>
      <c r="D202" s="135">
        <v>6</v>
      </c>
      <c r="E202" s="62">
        <f t="shared" si="15"/>
        <v>1.7142857142857142</v>
      </c>
      <c r="F202" s="276"/>
      <c r="G202" s="64">
        <v>0.2857142857142857</v>
      </c>
    </row>
    <row r="203" spans="1:7" ht="16.5" x14ac:dyDescent="0.3">
      <c r="A203" s="59"/>
      <c r="B203" s="117"/>
      <c r="C203" s="105"/>
      <c r="D203" s="123">
        <f>SUM(D197:D202)</f>
        <v>21</v>
      </c>
      <c r="E203" s="73">
        <f>SUM(E197:E202)</f>
        <v>4.333333333333333</v>
      </c>
      <c r="F203" s="74"/>
      <c r="G203" s="64"/>
    </row>
    <row r="204" spans="1:7" ht="48.75" customHeight="1" x14ac:dyDescent="0.2">
      <c r="A204" s="59"/>
      <c r="B204" s="57" t="s">
        <v>323</v>
      </c>
      <c r="C204" s="108" t="s">
        <v>324</v>
      </c>
      <c r="D204" s="58" t="s">
        <v>126</v>
      </c>
      <c r="E204" s="58" t="s">
        <v>127</v>
      </c>
      <c r="F204" s="58"/>
      <c r="G204" s="58" t="s">
        <v>128</v>
      </c>
    </row>
    <row r="205" spans="1:7" ht="33" x14ac:dyDescent="0.3">
      <c r="A205" s="59">
        <v>168</v>
      </c>
      <c r="B205" s="117" t="s">
        <v>130</v>
      </c>
      <c r="C205" s="93" t="s">
        <v>325</v>
      </c>
      <c r="D205" s="133">
        <v>1</v>
      </c>
      <c r="E205" s="62">
        <f t="shared" ref="E205:E213" si="16">+D205*G205</f>
        <v>3.0303030303030304E-2</v>
      </c>
      <c r="F205" s="274">
        <f>SUM(E205:E213)</f>
        <v>4.2727272727272725</v>
      </c>
      <c r="G205" s="64">
        <v>3.0303030303030304E-2</v>
      </c>
    </row>
    <row r="206" spans="1:7" ht="33" x14ac:dyDescent="0.3">
      <c r="A206" s="59">
        <v>169</v>
      </c>
      <c r="B206" s="117" t="s">
        <v>133</v>
      </c>
      <c r="C206" s="93" t="s">
        <v>326</v>
      </c>
      <c r="D206" s="133">
        <v>2</v>
      </c>
      <c r="E206" s="62">
        <f t="shared" si="16"/>
        <v>0.12121212121212122</v>
      </c>
      <c r="F206" s="275"/>
      <c r="G206" s="64">
        <v>6.0606060606060608E-2</v>
      </c>
    </row>
    <row r="207" spans="1:7" ht="49.5" x14ac:dyDescent="0.3">
      <c r="A207" s="59">
        <v>170</v>
      </c>
      <c r="B207" s="117" t="s">
        <v>136</v>
      </c>
      <c r="C207" s="93" t="s">
        <v>327</v>
      </c>
      <c r="D207" s="133">
        <v>3</v>
      </c>
      <c r="E207" s="62">
        <f t="shared" si="16"/>
        <v>0.27272727272727271</v>
      </c>
      <c r="F207" s="275"/>
      <c r="G207" s="64">
        <v>9.0909090909090912E-2</v>
      </c>
    </row>
    <row r="208" spans="1:7" ht="33" x14ac:dyDescent="0.3">
      <c r="A208" s="59">
        <v>171</v>
      </c>
      <c r="B208" s="117" t="s">
        <v>139</v>
      </c>
      <c r="C208" s="93" t="s">
        <v>328</v>
      </c>
      <c r="D208" s="133">
        <v>3</v>
      </c>
      <c r="E208" s="62">
        <f t="shared" si="16"/>
        <v>0.27272727272727271</v>
      </c>
      <c r="F208" s="275"/>
      <c r="G208" s="64">
        <v>9.0909090909090912E-2</v>
      </c>
    </row>
    <row r="209" spans="1:7" ht="33" x14ac:dyDescent="0.3">
      <c r="A209" s="59">
        <v>172</v>
      </c>
      <c r="B209" s="117" t="s">
        <v>142</v>
      </c>
      <c r="C209" s="93" t="s">
        <v>329</v>
      </c>
      <c r="D209" s="133">
        <v>4</v>
      </c>
      <c r="E209" s="62">
        <f t="shared" si="16"/>
        <v>0.48484848484848486</v>
      </c>
      <c r="F209" s="275"/>
      <c r="G209" s="64">
        <v>0.12121212121212122</v>
      </c>
    </row>
    <row r="210" spans="1:7" ht="33" x14ac:dyDescent="0.3">
      <c r="A210" s="59">
        <v>173</v>
      </c>
      <c r="B210" s="117" t="s">
        <v>145</v>
      </c>
      <c r="C210" s="116" t="s">
        <v>330</v>
      </c>
      <c r="D210" s="133">
        <v>4</v>
      </c>
      <c r="E210" s="62">
        <f t="shared" si="16"/>
        <v>0.48484848484848486</v>
      </c>
      <c r="F210" s="275"/>
      <c r="G210" s="64">
        <v>0.12121212121212122</v>
      </c>
    </row>
    <row r="211" spans="1:7" ht="49.5" x14ac:dyDescent="0.3">
      <c r="A211" s="59">
        <v>174</v>
      </c>
      <c r="B211" s="117" t="s">
        <v>147</v>
      </c>
      <c r="C211" s="93" t="s">
        <v>331</v>
      </c>
      <c r="D211" s="133">
        <v>5</v>
      </c>
      <c r="E211" s="62">
        <f t="shared" si="16"/>
        <v>0.75757575757575757</v>
      </c>
      <c r="F211" s="275"/>
      <c r="G211" s="64">
        <v>0.15151515151515152</v>
      </c>
    </row>
    <row r="212" spans="1:7" ht="49.5" x14ac:dyDescent="0.3">
      <c r="A212" s="59">
        <v>175</v>
      </c>
      <c r="B212" s="117" t="s">
        <v>150</v>
      </c>
      <c r="C212" s="116" t="s">
        <v>332</v>
      </c>
      <c r="D212" s="133">
        <v>5</v>
      </c>
      <c r="E212" s="62">
        <f t="shared" si="16"/>
        <v>0.75757575757575757</v>
      </c>
      <c r="F212" s="275"/>
      <c r="G212" s="64">
        <v>0.15151515151515152</v>
      </c>
    </row>
    <row r="213" spans="1:7" ht="33" x14ac:dyDescent="0.3">
      <c r="A213" s="59">
        <v>176</v>
      </c>
      <c r="B213" s="117" t="s">
        <v>152</v>
      </c>
      <c r="C213" s="96" t="s">
        <v>333</v>
      </c>
      <c r="D213" s="133">
        <v>6</v>
      </c>
      <c r="E213" s="62">
        <f t="shared" si="16"/>
        <v>1.0909090909090908</v>
      </c>
      <c r="F213" s="276"/>
      <c r="G213" s="64">
        <v>0.18181818181818182</v>
      </c>
    </row>
    <row r="214" spans="1:7" ht="15.75" customHeight="1" x14ac:dyDescent="0.25">
      <c r="D214" s="124">
        <f>SUM(D205:D213)</f>
        <v>33</v>
      </c>
      <c r="E214" s="125">
        <f>SUM(E205:E213)</f>
        <v>4.2727272727272725</v>
      </c>
    </row>
    <row r="215" spans="1:7" ht="16.5" x14ac:dyDescent="0.3">
      <c r="D215" s="126">
        <f>D195+D203+D214</f>
        <v>82</v>
      </c>
      <c r="E215" s="127">
        <f>E195+E203+E214</f>
        <v>12.748917748917748</v>
      </c>
    </row>
    <row r="216" spans="1:7" x14ac:dyDescent="0.2">
      <c r="D216" s="54"/>
    </row>
    <row r="217" spans="1:7" x14ac:dyDescent="0.2">
      <c r="D217" s="54"/>
    </row>
    <row r="218" spans="1:7" x14ac:dyDescent="0.2">
      <c r="D218" s="54"/>
    </row>
    <row r="219" spans="1:7" x14ac:dyDescent="0.2">
      <c r="D219" s="54"/>
    </row>
    <row r="220" spans="1:7" x14ac:dyDescent="0.2">
      <c r="D220" s="54"/>
    </row>
    <row r="221" spans="1:7" x14ac:dyDescent="0.2">
      <c r="D221" s="54"/>
    </row>
    <row r="222" spans="1:7" x14ac:dyDescent="0.2">
      <c r="D222" s="54"/>
    </row>
    <row r="223" spans="1:7" x14ac:dyDescent="0.2">
      <c r="D223" s="54"/>
    </row>
    <row r="224" spans="1:7" x14ac:dyDescent="0.2">
      <c r="D224" s="54"/>
    </row>
    <row r="225" spans="4:4" x14ac:dyDescent="0.2">
      <c r="D225" s="54"/>
    </row>
    <row r="226" spans="4:4" x14ac:dyDescent="0.2">
      <c r="D226" s="54"/>
    </row>
    <row r="227" spans="4:4" x14ac:dyDescent="0.2">
      <c r="D227" s="54"/>
    </row>
    <row r="228" spans="4:4" x14ac:dyDescent="0.2">
      <c r="D228" s="54"/>
    </row>
    <row r="229" spans="4:4" x14ac:dyDescent="0.2">
      <c r="D229" s="54"/>
    </row>
    <row r="230" spans="4:4" x14ac:dyDescent="0.2">
      <c r="D230" s="54"/>
    </row>
    <row r="231" spans="4:4" x14ac:dyDescent="0.2">
      <c r="D231" s="54"/>
    </row>
    <row r="232" spans="4:4" x14ac:dyDescent="0.2">
      <c r="D232" s="54"/>
    </row>
    <row r="233" spans="4:4" x14ac:dyDescent="0.2">
      <c r="D233" s="54"/>
    </row>
    <row r="234" spans="4:4" x14ac:dyDescent="0.2">
      <c r="D234" s="54"/>
    </row>
    <row r="235" spans="4:4" x14ac:dyDescent="0.2">
      <c r="D235" s="54"/>
    </row>
    <row r="236" spans="4:4" x14ac:dyDescent="0.2">
      <c r="D236" s="54"/>
    </row>
    <row r="237" spans="4:4" x14ac:dyDescent="0.2">
      <c r="D237" s="54"/>
    </row>
    <row r="238" spans="4:4" x14ac:dyDescent="0.2">
      <c r="D238" s="54"/>
    </row>
    <row r="239" spans="4:4" x14ac:dyDescent="0.2">
      <c r="D239" s="54"/>
    </row>
    <row r="240" spans="4:4" x14ac:dyDescent="0.2">
      <c r="D240" s="54"/>
    </row>
    <row r="241" spans="4:4" x14ac:dyDescent="0.2">
      <c r="D241" s="54"/>
    </row>
    <row r="242" spans="4:4" x14ac:dyDescent="0.2">
      <c r="D242" s="54"/>
    </row>
    <row r="243" spans="4:4" x14ac:dyDescent="0.2">
      <c r="D243" s="54"/>
    </row>
    <row r="244" spans="4:4" x14ac:dyDescent="0.2">
      <c r="D244" s="54"/>
    </row>
    <row r="245" spans="4:4" x14ac:dyDescent="0.2">
      <c r="D245" s="54"/>
    </row>
    <row r="246" spans="4:4" x14ac:dyDescent="0.2">
      <c r="D246" s="54"/>
    </row>
    <row r="247" spans="4:4" x14ac:dyDescent="0.2">
      <c r="D247" s="54"/>
    </row>
    <row r="248" spans="4:4" x14ac:dyDescent="0.2">
      <c r="D248" s="54"/>
    </row>
    <row r="249" spans="4:4" x14ac:dyDescent="0.2">
      <c r="D249" s="54"/>
    </row>
    <row r="250" spans="4:4" x14ac:dyDescent="0.2">
      <c r="D250" s="54"/>
    </row>
    <row r="251" spans="4:4" x14ac:dyDescent="0.2">
      <c r="D251" s="54"/>
    </row>
    <row r="252" spans="4:4" x14ac:dyDescent="0.2">
      <c r="D252" s="54"/>
    </row>
    <row r="253" spans="4:4" x14ac:dyDescent="0.2">
      <c r="D253" s="54"/>
    </row>
    <row r="254" spans="4:4" x14ac:dyDescent="0.2">
      <c r="D254" s="54"/>
    </row>
    <row r="255" spans="4:4" x14ac:dyDescent="0.2">
      <c r="D255" s="54"/>
    </row>
    <row r="256" spans="4:4" x14ac:dyDescent="0.2">
      <c r="D256" s="54"/>
    </row>
    <row r="257" spans="4:4" x14ac:dyDescent="0.2">
      <c r="D257" s="54"/>
    </row>
    <row r="258" spans="4:4" x14ac:dyDescent="0.2">
      <c r="D258" s="54"/>
    </row>
    <row r="259" spans="4:4" x14ac:dyDescent="0.2">
      <c r="D259" s="54"/>
    </row>
    <row r="260" spans="4:4" x14ac:dyDescent="0.2">
      <c r="D260" s="54"/>
    </row>
    <row r="261" spans="4:4" x14ac:dyDescent="0.2">
      <c r="D261" s="54"/>
    </row>
    <row r="262" spans="4:4" x14ac:dyDescent="0.2">
      <c r="D262" s="54"/>
    </row>
    <row r="263" spans="4:4" x14ac:dyDescent="0.2">
      <c r="D263" s="54"/>
    </row>
    <row r="264" spans="4:4" x14ac:dyDescent="0.2">
      <c r="D264" s="54"/>
    </row>
    <row r="265" spans="4:4" x14ac:dyDescent="0.2">
      <c r="D265" s="54"/>
    </row>
    <row r="266" spans="4:4" x14ac:dyDescent="0.2">
      <c r="D266" s="54"/>
    </row>
    <row r="267" spans="4:4" x14ac:dyDescent="0.2">
      <c r="D267" s="54"/>
    </row>
    <row r="268" spans="4:4" x14ac:dyDescent="0.2">
      <c r="D268" s="54"/>
    </row>
    <row r="269" spans="4:4" x14ac:dyDescent="0.2">
      <c r="D269" s="54"/>
    </row>
    <row r="270" spans="4:4" x14ac:dyDescent="0.2">
      <c r="D270" s="54"/>
    </row>
    <row r="271" spans="4:4" x14ac:dyDescent="0.2">
      <c r="D271" s="54"/>
    </row>
    <row r="272" spans="4:4" x14ac:dyDescent="0.2">
      <c r="D272" s="54"/>
    </row>
    <row r="273" spans="4:4" x14ac:dyDescent="0.2">
      <c r="D273" s="54"/>
    </row>
    <row r="274" spans="4:4" x14ac:dyDescent="0.2">
      <c r="D274" s="54"/>
    </row>
    <row r="275" spans="4:4" x14ac:dyDescent="0.2">
      <c r="D275" s="54"/>
    </row>
    <row r="276" spans="4:4" x14ac:dyDescent="0.2">
      <c r="D276" s="54"/>
    </row>
    <row r="277" spans="4:4" x14ac:dyDescent="0.2">
      <c r="D277" s="54"/>
    </row>
    <row r="278" spans="4:4" x14ac:dyDescent="0.2">
      <c r="D278" s="54"/>
    </row>
    <row r="279" spans="4:4" x14ac:dyDescent="0.2">
      <c r="D279" s="54"/>
    </row>
    <row r="280" spans="4:4" x14ac:dyDescent="0.2">
      <c r="D280" s="54"/>
    </row>
    <row r="281" spans="4:4" x14ac:dyDescent="0.2">
      <c r="D281" s="54"/>
    </row>
    <row r="282" spans="4:4" x14ac:dyDescent="0.2">
      <c r="D282" s="54"/>
    </row>
    <row r="283" spans="4:4" x14ac:dyDescent="0.2">
      <c r="D283" s="54"/>
    </row>
    <row r="284" spans="4:4" x14ac:dyDescent="0.2">
      <c r="D284" s="54"/>
    </row>
    <row r="285" spans="4:4" x14ac:dyDescent="0.2">
      <c r="D285" s="54"/>
    </row>
    <row r="286" spans="4:4" x14ac:dyDescent="0.2">
      <c r="D286" s="54"/>
    </row>
    <row r="287" spans="4:4" x14ac:dyDescent="0.2">
      <c r="D287" s="54"/>
    </row>
    <row r="288" spans="4:4" x14ac:dyDescent="0.2">
      <c r="D288" s="54"/>
    </row>
    <row r="289" spans="4:4" x14ac:dyDescent="0.2">
      <c r="D289" s="54"/>
    </row>
    <row r="290" spans="4:4" x14ac:dyDescent="0.2">
      <c r="D290" s="54"/>
    </row>
    <row r="291" spans="4:4" x14ac:dyDescent="0.2">
      <c r="D291" s="54"/>
    </row>
    <row r="292" spans="4:4" x14ac:dyDescent="0.2">
      <c r="D292" s="54"/>
    </row>
    <row r="293" spans="4:4" x14ac:dyDescent="0.2">
      <c r="D293" s="54"/>
    </row>
    <row r="294" spans="4:4" x14ac:dyDescent="0.2">
      <c r="D294" s="54"/>
    </row>
    <row r="295" spans="4:4" x14ac:dyDescent="0.2">
      <c r="D295" s="54"/>
    </row>
    <row r="296" spans="4:4" x14ac:dyDescent="0.2">
      <c r="D296" s="54"/>
    </row>
    <row r="297" spans="4:4" x14ac:dyDescent="0.2">
      <c r="D297" s="54"/>
    </row>
    <row r="298" spans="4:4" x14ac:dyDescent="0.2">
      <c r="D298" s="54"/>
    </row>
    <row r="299" spans="4:4" x14ac:dyDescent="0.2">
      <c r="D299" s="54"/>
    </row>
    <row r="300" spans="4:4" x14ac:dyDescent="0.2">
      <c r="D300" s="54"/>
    </row>
    <row r="301" spans="4:4" x14ac:dyDescent="0.2">
      <c r="D301" s="54"/>
    </row>
    <row r="302" spans="4:4" x14ac:dyDescent="0.2">
      <c r="D302" s="54"/>
    </row>
    <row r="303" spans="4:4" x14ac:dyDescent="0.2">
      <c r="D303" s="54"/>
    </row>
    <row r="304" spans="4:4" x14ac:dyDescent="0.2">
      <c r="D304" s="54"/>
    </row>
    <row r="305" spans="4:4" x14ac:dyDescent="0.2">
      <c r="D305" s="54"/>
    </row>
    <row r="306" spans="4:4" x14ac:dyDescent="0.2">
      <c r="D306" s="54"/>
    </row>
    <row r="307" spans="4:4" x14ac:dyDescent="0.2">
      <c r="D307" s="54"/>
    </row>
    <row r="308" spans="4:4" x14ac:dyDescent="0.2">
      <c r="D308" s="54"/>
    </row>
    <row r="309" spans="4:4" x14ac:dyDescent="0.2">
      <c r="D309" s="54"/>
    </row>
    <row r="310" spans="4:4" x14ac:dyDescent="0.2">
      <c r="D310" s="54"/>
    </row>
    <row r="311" spans="4:4" x14ac:dyDescent="0.2">
      <c r="D311" s="54"/>
    </row>
    <row r="312" spans="4:4" x14ac:dyDescent="0.2">
      <c r="D312" s="54"/>
    </row>
    <row r="313" spans="4:4" x14ac:dyDescent="0.2">
      <c r="D313" s="54"/>
    </row>
    <row r="314" spans="4:4" x14ac:dyDescent="0.2">
      <c r="D314" s="54"/>
    </row>
    <row r="315" spans="4:4" x14ac:dyDescent="0.2">
      <c r="D315" s="54"/>
    </row>
    <row r="316" spans="4:4" x14ac:dyDescent="0.2">
      <c r="D316" s="54"/>
    </row>
    <row r="317" spans="4:4" x14ac:dyDescent="0.2">
      <c r="D317" s="54"/>
    </row>
    <row r="318" spans="4:4" x14ac:dyDescent="0.2">
      <c r="D318" s="54"/>
    </row>
    <row r="319" spans="4:4" x14ac:dyDescent="0.2">
      <c r="D319" s="54"/>
    </row>
    <row r="320" spans="4:4" x14ac:dyDescent="0.2">
      <c r="D320" s="54"/>
    </row>
    <row r="321" spans="4:4" x14ac:dyDescent="0.2">
      <c r="D321" s="54"/>
    </row>
    <row r="322" spans="4:4" x14ac:dyDescent="0.2">
      <c r="D322" s="54"/>
    </row>
    <row r="323" spans="4:4" x14ac:dyDescent="0.2">
      <c r="D323" s="54"/>
    </row>
    <row r="324" spans="4:4" x14ac:dyDescent="0.2">
      <c r="D324" s="54"/>
    </row>
    <row r="325" spans="4:4" x14ac:dyDescent="0.2">
      <c r="D325" s="54"/>
    </row>
    <row r="326" spans="4:4" x14ac:dyDescent="0.2">
      <c r="D326" s="54"/>
    </row>
    <row r="327" spans="4:4" x14ac:dyDescent="0.2">
      <c r="D327" s="54"/>
    </row>
    <row r="328" spans="4:4" x14ac:dyDescent="0.2">
      <c r="D328" s="54"/>
    </row>
    <row r="329" spans="4:4" x14ac:dyDescent="0.2">
      <c r="D329" s="54"/>
    </row>
    <row r="330" spans="4:4" x14ac:dyDescent="0.2">
      <c r="D330" s="54"/>
    </row>
    <row r="331" spans="4:4" x14ac:dyDescent="0.2">
      <c r="D331" s="54"/>
    </row>
    <row r="332" spans="4:4" x14ac:dyDescent="0.2">
      <c r="D332" s="54"/>
    </row>
    <row r="333" spans="4:4" x14ac:dyDescent="0.2">
      <c r="D333" s="54"/>
    </row>
    <row r="334" spans="4:4" x14ac:dyDescent="0.2">
      <c r="D334" s="54"/>
    </row>
    <row r="335" spans="4:4" x14ac:dyDescent="0.2">
      <c r="D335" s="54"/>
    </row>
    <row r="336" spans="4:4" x14ac:dyDescent="0.2">
      <c r="D336" s="54"/>
    </row>
    <row r="337" spans="4:4" x14ac:dyDescent="0.2">
      <c r="D337" s="54"/>
    </row>
    <row r="338" spans="4:4" x14ac:dyDescent="0.2">
      <c r="D338" s="54"/>
    </row>
    <row r="339" spans="4:4" x14ac:dyDescent="0.2">
      <c r="D339" s="54"/>
    </row>
    <row r="340" spans="4:4" x14ac:dyDescent="0.2">
      <c r="D340" s="54"/>
    </row>
    <row r="341" spans="4:4" x14ac:dyDescent="0.2">
      <c r="D341" s="54"/>
    </row>
    <row r="342" spans="4:4" x14ac:dyDescent="0.2">
      <c r="D342" s="54"/>
    </row>
    <row r="343" spans="4:4" x14ac:dyDescent="0.2">
      <c r="D343" s="54"/>
    </row>
    <row r="344" spans="4:4" x14ac:dyDescent="0.2">
      <c r="D344" s="54"/>
    </row>
    <row r="345" spans="4:4" x14ac:dyDescent="0.2">
      <c r="D345" s="54"/>
    </row>
    <row r="346" spans="4:4" x14ac:dyDescent="0.2">
      <c r="D346" s="54"/>
    </row>
    <row r="347" spans="4:4" x14ac:dyDescent="0.2">
      <c r="D347" s="54"/>
    </row>
    <row r="348" spans="4:4" x14ac:dyDescent="0.2">
      <c r="D348" s="54"/>
    </row>
    <row r="349" spans="4:4" x14ac:dyDescent="0.2">
      <c r="D349" s="54"/>
    </row>
    <row r="350" spans="4:4" x14ac:dyDescent="0.2">
      <c r="D350" s="54"/>
    </row>
    <row r="351" spans="4:4" x14ac:dyDescent="0.2">
      <c r="D351" s="54"/>
    </row>
    <row r="352" spans="4:4" x14ac:dyDescent="0.2">
      <c r="D352" s="54"/>
    </row>
    <row r="353" spans="4:4" x14ac:dyDescent="0.2">
      <c r="D353" s="54"/>
    </row>
    <row r="354" spans="4:4" x14ac:dyDescent="0.2">
      <c r="D354" s="54"/>
    </row>
    <row r="355" spans="4:4" x14ac:dyDescent="0.2">
      <c r="D355" s="54"/>
    </row>
    <row r="356" spans="4:4" x14ac:dyDescent="0.2">
      <c r="D356" s="54"/>
    </row>
    <row r="357" spans="4:4" x14ac:dyDescent="0.2">
      <c r="D357" s="54"/>
    </row>
    <row r="358" spans="4:4" x14ac:dyDescent="0.2">
      <c r="D358" s="54"/>
    </row>
    <row r="359" spans="4:4" x14ac:dyDescent="0.2">
      <c r="D359" s="54"/>
    </row>
    <row r="360" spans="4:4" x14ac:dyDescent="0.2">
      <c r="D360" s="54"/>
    </row>
    <row r="361" spans="4:4" x14ac:dyDescent="0.2">
      <c r="D361" s="54"/>
    </row>
    <row r="362" spans="4:4" x14ac:dyDescent="0.2">
      <c r="D362" s="54"/>
    </row>
    <row r="363" spans="4:4" x14ac:dyDescent="0.2">
      <c r="D363" s="54"/>
    </row>
    <row r="364" spans="4:4" x14ac:dyDescent="0.2">
      <c r="D364" s="54"/>
    </row>
    <row r="365" spans="4:4" x14ac:dyDescent="0.2">
      <c r="D365" s="54"/>
    </row>
    <row r="366" spans="4:4" x14ac:dyDescent="0.2">
      <c r="D366" s="54"/>
    </row>
    <row r="367" spans="4:4" x14ac:dyDescent="0.2">
      <c r="D367" s="54"/>
    </row>
    <row r="368" spans="4:4" x14ac:dyDescent="0.2">
      <c r="D368" s="54"/>
    </row>
    <row r="369" spans="4:4" x14ac:dyDescent="0.2">
      <c r="D369" s="54"/>
    </row>
    <row r="370" spans="4:4" x14ac:dyDescent="0.2">
      <c r="D370" s="54"/>
    </row>
    <row r="371" spans="4:4" x14ac:dyDescent="0.2">
      <c r="D371" s="54"/>
    </row>
    <row r="372" spans="4:4" x14ac:dyDescent="0.2">
      <c r="D372" s="54"/>
    </row>
    <row r="373" spans="4:4" x14ac:dyDescent="0.2">
      <c r="D373" s="54"/>
    </row>
    <row r="374" spans="4:4" x14ac:dyDescent="0.2">
      <c r="D374" s="54"/>
    </row>
    <row r="375" spans="4:4" x14ac:dyDescent="0.2">
      <c r="D375" s="54"/>
    </row>
    <row r="376" spans="4:4" x14ac:dyDescent="0.2">
      <c r="D376" s="54"/>
    </row>
    <row r="377" spans="4:4" x14ac:dyDescent="0.2">
      <c r="D377" s="54"/>
    </row>
    <row r="378" spans="4:4" x14ac:dyDescent="0.2">
      <c r="D378" s="54"/>
    </row>
    <row r="379" spans="4:4" x14ac:dyDescent="0.2">
      <c r="D379" s="54"/>
    </row>
    <row r="380" spans="4:4" x14ac:dyDescent="0.2">
      <c r="D380" s="54"/>
    </row>
    <row r="381" spans="4:4" x14ac:dyDescent="0.2">
      <c r="D381" s="54"/>
    </row>
    <row r="382" spans="4:4" x14ac:dyDescent="0.2">
      <c r="D382" s="54"/>
    </row>
    <row r="383" spans="4:4" x14ac:dyDescent="0.2">
      <c r="D383" s="54"/>
    </row>
    <row r="384" spans="4:4" x14ac:dyDescent="0.2">
      <c r="D384" s="54"/>
    </row>
    <row r="385" spans="4:4" x14ac:dyDescent="0.2">
      <c r="D385" s="54"/>
    </row>
    <row r="386" spans="4:4" x14ac:dyDescent="0.2">
      <c r="D386" s="54"/>
    </row>
    <row r="387" spans="4:4" x14ac:dyDescent="0.2">
      <c r="D387" s="54"/>
    </row>
    <row r="388" spans="4:4" x14ac:dyDescent="0.2">
      <c r="D388" s="54"/>
    </row>
    <row r="389" spans="4:4" x14ac:dyDescent="0.2">
      <c r="D389" s="54"/>
    </row>
    <row r="390" spans="4:4" x14ac:dyDescent="0.2">
      <c r="D390" s="54"/>
    </row>
    <row r="391" spans="4:4" x14ac:dyDescent="0.2">
      <c r="D391" s="54"/>
    </row>
    <row r="392" spans="4:4" x14ac:dyDescent="0.2">
      <c r="D392" s="54"/>
    </row>
    <row r="393" spans="4:4" x14ac:dyDescent="0.2">
      <c r="D393" s="54"/>
    </row>
    <row r="394" spans="4:4" x14ac:dyDescent="0.2">
      <c r="D394" s="54"/>
    </row>
    <row r="395" spans="4:4" x14ac:dyDescent="0.2">
      <c r="D395" s="54"/>
    </row>
    <row r="396" spans="4:4" x14ac:dyDescent="0.2">
      <c r="D396" s="54"/>
    </row>
    <row r="397" spans="4:4" x14ac:dyDescent="0.2">
      <c r="D397" s="54"/>
    </row>
    <row r="398" spans="4:4" x14ac:dyDescent="0.2">
      <c r="D398" s="54"/>
    </row>
    <row r="399" spans="4:4" x14ac:dyDescent="0.2">
      <c r="D399" s="54"/>
    </row>
    <row r="400" spans="4:4" x14ac:dyDescent="0.2">
      <c r="D400" s="54"/>
    </row>
    <row r="401" spans="4:4" x14ac:dyDescent="0.2">
      <c r="D401" s="54"/>
    </row>
    <row r="402" spans="4:4" x14ac:dyDescent="0.2">
      <c r="D402" s="54"/>
    </row>
    <row r="403" spans="4:4" x14ac:dyDescent="0.2">
      <c r="D403" s="54"/>
    </row>
    <row r="404" spans="4:4" x14ac:dyDescent="0.2">
      <c r="D404" s="54"/>
    </row>
    <row r="405" spans="4:4" x14ac:dyDescent="0.2">
      <c r="D405" s="54"/>
    </row>
    <row r="406" spans="4:4" x14ac:dyDescent="0.2">
      <c r="D406" s="54"/>
    </row>
    <row r="407" spans="4:4" x14ac:dyDescent="0.2">
      <c r="D407" s="54"/>
    </row>
    <row r="408" spans="4:4" x14ac:dyDescent="0.2">
      <c r="D408" s="54"/>
    </row>
    <row r="409" spans="4:4" x14ac:dyDescent="0.2">
      <c r="D409" s="54"/>
    </row>
    <row r="410" spans="4:4" x14ac:dyDescent="0.2">
      <c r="D410" s="54"/>
    </row>
    <row r="411" spans="4:4" x14ac:dyDescent="0.2">
      <c r="D411" s="54"/>
    </row>
    <row r="412" spans="4:4" x14ac:dyDescent="0.2">
      <c r="D412" s="54"/>
    </row>
    <row r="413" spans="4:4" x14ac:dyDescent="0.2">
      <c r="D413" s="54"/>
    </row>
    <row r="414" spans="4:4" x14ac:dyDescent="0.2">
      <c r="D414" s="54"/>
    </row>
    <row r="415" spans="4:4" x14ac:dyDescent="0.2">
      <c r="D415" s="54"/>
    </row>
    <row r="416" spans="4:4" x14ac:dyDescent="0.2">
      <c r="D416" s="54"/>
    </row>
    <row r="417" spans="4:4" x14ac:dyDescent="0.2">
      <c r="D417" s="54"/>
    </row>
    <row r="418" spans="4:4" x14ac:dyDescent="0.2">
      <c r="D418" s="54"/>
    </row>
    <row r="419" spans="4:4" x14ac:dyDescent="0.2">
      <c r="D419" s="54"/>
    </row>
    <row r="420" spans="4:4" x14ac:dyDescent="0.2">
      <c r="D420" s="54"/>
    </row>
    <row r="421" spans="4:4" x14ac:dyDescent="0.2">
      <c r="D421" s="54"/>
    </row>
    <row r="422" spans="4:4" x14ac:dyDescent="0.2">
      <c r="D422" s="54"/>
    </row>
    <row r="423" spans="4:4" x14ac:dyDescent="0.2">
      <c r="D423" s="54"/>
    </row>
    <row r="424" spans="4:4" x14ac:dyDescent="0.2">
      <c r="D424" s="54"/>
    </row>
    <row r="425" spans="4:4" x14ac:dyDescent="0.2">
      <c r="D425" s="54"/>
    </row>
    <row r="426" spans="4:4" x14ac:dyDescent="0.2">
      <c r="D426" s="54"/>
    </row>
    <row r="427" spans="4:4" x14ac:dyDescent="0.2">
      <c r="D427" s="54"/>
    </row>
    <row r="428" spans="4:4" x14ac:dyDescent="0.2">
      <c r="D428" s="54"/>
    </row>
    <row r="429" spans="4:4" x14ac:dyDescent="0.2">
      <c r="D429" s="54"/>
    </row>
    <row r="430" spans="4:4" x14ac:dyDescent="0.2">
      <c r="D430" s="54"/>
    </row>
    <row r="431" spans="4:4" x14ac:dyDescent="0.2">
      <c r="D431" s="54"/>
    </row>
    <row r="432" spans="4:4" x14ac:dyDescent="0.2">
      <c r="D432" s="54"/>
    </row>
    <row r="433" spans="4:4" x14ac:dyDescent="0.2">
      <c r="D433" s="54"/>
    </row>
    <row r="434" spans="4:4" x14ac:dyDescent="0.2">
      <c r="D434" s="54"/>
    </row>
    <row r="435" spans="4:4" x14ac:dyDescent="0.2">
      <c r="D435" s="54"/>
    </row>
    <row r="436" spans="4:4" x14ac:dyDescent="0.2">
      <c r="D436" s="54"/>
    </row>
    <row r="437" spans="4:4" x14ac:dyDescent="0.2">
      <c r="D437" s="54"/>
    </row>
    <row r="438" spans="4:4" x14ac:dyDescent="0.2">
      <c r="D438" s="54"/>
    </row>
    <row r="439" spans="4:4" x14ac:dyDescent="0.2">
      <c r="D439" s="54"/>
    </row>
    <row r="440" spans="4:4" x14ac:dyDescent="0.2">
      <c r="D440" s="54"/>
    </row>
    <row r="441" spans="4:4" x14ac:dyDescent="0.2">
      <c r="D441" s="54"/>
    </row>
    <row r="442" spans="4:4" x14ac:dyDescent="0.2">
      <c r="D442" s="54"/>
    </row>
    <row r="443" spans="4:4" x14ac:dyDescent="0.2">
      <c r="D443" s="54"/>
    </row>
    <row r="444" spans="4:4" x14ac:dyDescent="0.2">
      <c r="D444" s="54"/>
    </row>
    <row r="445" spans="4:4" x14ac:dyDescent="0.2">
      <c r="D445" s="54"/>
    </row>
    <row r="446" spans="4:4" x14ac:dyDescent="0.2">
      <c r="D446" s="54"/>
    </row>
    <row r="447" spans="4:4" x14ac:dyDescent="0.2">
      <c r="D447" s="54"/>
    </row>
    <row r="448" spans="4:4" x14ac:dyDescent="0.2">
      <c r="D448" s="54"/>
    </row>
    <row r="449" spans="4:4" x14ac:dyDescent="0.2">
      <c r="D449" s="54"/>
    </row>
    <row r="450" spans="4:4" x14ac:dyDescent="0.2">
      <c r="D450" s="54"/>
    </row>
    <row r="451" spans="4:4" x14ac:dyDescent="0.2">
      <c r="D451" s="54"/>
    </row>
    <row r="452" spans="4:4" x14ac:dyDescent="0.2">
      <c r="D452" s="54"/>
    </row>
    <row r="453" spans="4:4" x14ac:dyDescent="0.2">
      <c r="D453" s="54"/>
    </row>
    <row r="454" spans="4:4" x14ac:dyDescent="0.2">
      <c r="D454" s="54"/>
    </row>
    <row r="455" spans="4:4" x14ac:dyDescent="0.2">
      <c r="D455" s="54"/>
    </row>
    <row r="456" spans="4:4" x14ac:dyDescent="0.2">
      <c r="D456" s="54"/>
    </row>
    <row r="457" spans="4:4" x14ac:dyDescent="0.2">
      <c r="D457" s="54"/>
    </row>
    <row r="458" spans="4:4" x14ac:dyDescent="0.2">
      <c r="D458" s="54"/>
    </row>
    <row r="459" spans="4:4" x14ac:dyDescent="0.2">
      <c r="D459" s="54"/>
    </row>
    <row r="460" spans="4:4" x14ac:dyDescent="0.2">
      <c r="D460" s="54"/>
    </row>
    <row r="461" spans="4:4" x14ac:dyDescent="0.2">
      <c r="D461" s="54"/>
    </row>
    <row r="462" spans="4:4" x14ac:dyDescent="0.2">
      <c r="D462" s="54"/>
    </row>
    <row r="463" spans="4:4" x14ac:dyDescent="0.2">
      <c r="D463" s="54"/>
    </row>
    <row r="464" spans="4:4" x14ac:dyDescent="0.2">
      <c r="D464" s="54"/>
    </row>
    <row r="465" spans="4:4" x14ac:dyDescent="0.2">
      <c r="D465" s="54"/>
    </row>
    <row r="466" spans="4:4" x14ac:dyDescent="0.2">
      <c r="D466" s="54"/>
    </row>
    <row r="467" spans="4:4" x14ac:dyDescent="0.2">
      <c r="D467" s="54"/>
    </row>
    <row r="468" spans="4:4" x14ac:dyDescent="0.2">
      <c r="D468" s="54"/>
    </row>
    <row r="469" spans="4:4" x14ac:dyDescent="0.2">
      <c r="D469" s="54"/>
    </row>
    <row r="470" spans="4:4" x14ac:dyDescent="0.2">
      <c r="D470" s="54"/>
    </row>
    <row r="471" spans="4:4" x14ac:dyDescent="0.2">
      <c r="D471" s="54"/>
    </row>
    <row r="472" spans="4:4" x14ac:dyDescent="0.2">
      <c r="D472" s="54"/>
    </row>
    <row r="473" spans="4:4" x14ac:dyDescent="0.2">
      <c r="D473" s="54"/>
    </row>
    <row r="474" spans="4:4" x14ac:dyDescent="0.2">
      <c r="D474" s="54"/>
    </row>
    <row r="475" spans="4:4" x14ac:dyDescent="0.2">
      <c r="D475" s="54"/>
    </row>
    <row r="476" spans="4:4" x14ac:dyDescent="0.2">
      <c r="D476" s="54"/>
    </row>
    <row r="477" spans="4:4" x14ac:dyDescent="0.2">
      <c r="D477" s="54"/>
    </row>
    <row r="478" spans="4:4" x14ac:dyDescent="0.2">
      <c r="D478" s="54"/>
    </row>
    <row r="479" spans="4:4" x14ac:dyDescent="0.2">
      <c r="D479" s="54"/>
    </row>
    <row r="480" spans="4:4" x14ac:dyDescent="0.2">
      <c r="D480" s="54"/>
    </row>
    <row r="481" spans="4:4" x14ac:dyDescent="0.2">
      <c r="D481" s="54"/>
    </row>
    <row r="482" spans="4:4" x14ac:dyDescent="0.2">
      <c r="D482" s="54"/>
    </row>
    <row r="483" spans="4:4" x14ac:dyDescent="0.2">
      <c r="D483" s="54"/>
    </row>
    <row r="484" spans="4:4" x14ac:dyDescent="0.2">
      <c r="D484" s="54"/>
    </row>
    <row r="485" spans="4:4" x14ac:dyDescent="0.2">
      <c r="D485" s="54"/>
    </row>
    <row r="486" spans="4:4" x14ac:dyDescent="0.2">
      <c r="D486" s="54"/>
    </row>
    <row r="487" spans="4:4" x14ac:dyDescent="0.2">
      <c r="D487" s="54"/>
    </row>
    <row r="488" spans="4:4" x14ac:dyDescent="0.2">
      <c r="D488" s="54"/>
    </row>
    <row r="489" spans="4:4" x14ac:dyDescent="0.2">
      <c r="D489" s="54"/>
    </row>
    <row r="490" spans="4:4" x14ac:dyDescent="0.2">
      <c r="D490" s="54"/>
    </row>
    <row r="491" spans="4:4" x14ac:dyDescent="0.2">
      <c r="D491" s="54"/>
    </row>
    <row r="492" spans="4:4" x14ac:dyDescent="0.2">
      <c r="D492" s="54"/>
    </row>
    <row r="493" spans="4:4" x14ac:dyDescent="0.2">
      <c r="D493" s="54"/>
    </row>
    <row r="494" spans="4:4" x14ac:dyDescent="0.2">
      <c r="D494" s="54"/>
    </row>
    <row r="495" spans="4:4" x14ac:dyDescent="0.2">
      <c r="D495" s="54"/>
    </row>
    <row r="496" spans="4:4" x14ac:dyDescent="0.2">
      <c r="D496" s="54"/>
    </row>
    <row r="497" spans="4:4" x14ac:dyDescent="0.2">
      <c r="D497" s="54"/>
    </row>
    <row r="498" spans="4:4" x14ac:dyDescent="0.2">
      <c r="D498" s="54"/>
    </row>
    <row r="499" spans="4:4" x14ac:dyDescent="0.2">
      <c r="D499" s="54"/>
    </row>
    <row r="500" spans="4:4" x14ac:dyDescent="0.2">
      <c r="D500" s="54"/>
    </row>
    <row r="501" spans="4:4" x14ac:dyDescent="0.2">
      <c r="D501" s="54"/>
    </row>
    <row r="502" spans="4:4" x14ac:dyDescent="0.2">
      <c r="D502" s="54"/>
    </row>
    <row r="503" spans="4:4" x14ac:dyDescent="0.2">
      <c r="D503" s="54"/>
    </row>
    <row r="504" spans="4:4" x14ac:dyDescent="0.2">
      <c r="D504" s="54"/>
    </row>
    <row r="505" spans="4:4" x14ac:dyDescent="0.2">
      <c r="D505" s="54"/>
    </row>
    <row r="506" spans="4:4" x14ac:dyDescent="0.2">
      <c r="D506" s="54"/>
    </row>
    <row r="507" spans="4:4" x14ac:dyDescent="0.2">
      <c r="D507" s="54"/>
    </row>
    <row r="508" spans="4:4" x14ac:dyDescent="0.2">
      <c r="D508" s="54"/>
    </row>
    <row r="509" spans="4:4" x14ac:dyDescent="0.2">
      <c r="D509" s="54"/>
    </row>
    <row r="510" spans="4:4" x14ac:dyDescent="0.2">
      <c r="D510" s="54"/>
    </row>
    <row r="511" spans="4:4" x14ac:dyDescent="0.2">
      <c r="D511" s="54"/>
    </row>
    <row r="512" spans="4:4" x14ac:dyDescent="0.2">
      <c r="D512" s="54"/>
    </row>
    <row r="513" spans="4:4" x14ac:dyDescent="0.2">
      <c r="D513" s="54"/>
    </row>
    <row r="514" spans="4:4" x14ac:dyDescent="0.2">
      <c r="D514" s="54"/>
    </row>
    <row r="515" spans="4:4" x14ac:dyDescent="0.2">
      <c r="D515" s="54"/>
    </row>
    <row r="516" spans="4:4" x14ac:dyDescent="0.2">
      <c r="D516" s="54"/>
    </row>
    <row r="517" spans="4:4" x14ac:dyDescent="0.2">
      <c r="D517" s="54"/>
    </row>
    <row r="518" spans="4:4" x14ac:dyDescent="0.2">
      <c r="D518" s="54"/>
    </row>
    <row r="519" spans="4:4" x14ac:dyDescent="0.2">
      <c r="D519" s="54"/>
    </row>
    <row r="520" spans="4:4" x14ac:dyDescent="0.2">
      <c r="D520" s="54"/>
    </row>
    <row r="521" spans="4:4" x14ac:dyDescent="0.2">
      <c r="D521" s="54"/>
    </row>
    <row r="522" spans="4:4" x14ac:dyDescent="0.2">
      <c r="D522" s="54"/>
    </row>
    <row r="523" spans="4:4" x14ac:dyDescent="0.2">
      <c r="D523" s="54"/>
    </row>
    <row r="524" spans="4:4" x14ac:dyDescent="0.2">
      <c r="D524" s="54"/>
    </row>
    <row r="525" spans="4:4" x14ac:dyDescent="0.2">
      <c r="D525" s="54"/>
    </row>
    <row r="526" spans="4:4" x14ac:dyDescent="0.2">
      <c r="D526" s="54"/>
    </row>
    <row r="527" spans="4:4" x14ac:dyDescent="0.2">
      <c r="D527" s="54"/>
    </row>
    <row r="528" spans="4:4" x14ac:dyDescent="0.2">
      <c r="D528" s="54"/>
    </row>
    <row r="529" spans="4:4" x14ac:dyDescent="0.2">
      <c r="D529" s="54"/>
    </row>
    <row r="530" spans="4:4" x14ac:dyDescent="0.2">
      <c r="D530" s="54"/>
    </row>
    <row r="531" spans="4:4" x14ac:dyDescent="0.2">
      <c r="D531" s="54"/>
    </row>
    <row r="532" spans="4:4" x14ac:dyDescent="0.2">
      <c r="D532" s="54"/>
    </row>
    <row r="533" spans="4:4" x14ac:dyDescent="0.2">
      <c r="D533" s="54"/>
    </row>
    <row r="534" spans="4:4" x14ac:dyDescent="0.2">
      <c r="D534" s="54"/>
    </row>
    <row r="535" spans="4:4" x14ac:dyDescent="0.2">
      <c r="D535" s="54"/>
    </row>
    <row r="536" spans="4:4" x14ac:dyDescent="0.2">
      <c r="D536" s="54"/>
    </row>
    <row r="537" spans="4:4" x14ac:dyDescent="0.2">
      <c r="D537" s="54"/>
    </row>
    <row r="538" spans="4:4" x14ac:dyDescent="0.2">
      <c r="D538" s="54"/>
    </row>
    <row r="539" spans="4:4" x14ac:dyDescent="0.2">
      <c r="D539" s="54"/>
    </row>
    <row r="540" spans="4:4" x14ac:dyDescent="0.2">
      <c r="D540" s="54"/>
    </row>
    <row r="541" spans="4:4" x14ac:dyDescent="0.2">
      <c r="D541" s="54"/>
    </row>
    <row r="542" spans="4:4" x14ac:dyDescent="0.2">
      <c r="D542" s="54"/>
    </row>
    <row r="543" spans="4:4" x14ac:dyDescent="0.2">
      <c r="D543" s="54"/>
    </row>
    <row r="544" spans="4:4" x14ac:dyDescent="0.2">
      <c r="D544" s="54"/>
    </row>
    <row r="545" spans="4:4" x14ac:dyDescent="0.2">
      <c r="D545" s="54"/>
    </row>
    <row r="546" spans="4:4" x14ac:dyDescent="0.2">
      <c r="D546" s="54"/>
    </row>
    <row r="547" spans="4:4" x14ac:dyDescent="0.2">
      <c r="D547" s="54"/>
    </row>
    <row r="548" spans="4:4" x14ac:dyDescent="0.2">
      <c r="D548" s="54"/>
    </row>
    <row r="549" spans="4:4" x14ac:dyDescent="0.2">
      <c r="D549" s="54"/>
    </row>
    <row r="550" spans="4:4" x14ac:dyDescent="0.2">
      <c r="D550" s="54"/>
    </row>
    <row r="551" spans="4:4" x14ac:dyDescent="0.2">
      <c r="D551" s="54"/>
    </row>
    <row r="552" spans="4:4" x14ac:dyDescent="0.2">
      <c r="D552" s="54"/>
    </row>
    <row r="553" spans="4:4" x14ac:dyDescent="0.2">
      <c r="D553" s="54"/>
    </row>
    <row r="554" spans="4:4" x14ac:dyDescent="0.2">
      <c r="D554" s="54"/>
    </row>
    <row r="555" spans="4:4" x14ac:dyDescent="0.2">
      <c r="D555" s="54"/>
    </row>
    <row r="556" spans="4:4" x14ac:dyDescent="0.2">
      <c r="D556" s="54"/>
    </row>
    <row r="557" spans="4:4" x14ac:dyDescent="0.2">
      <c r="D557" s="54"/>
    </row>
    <row r="558" spans="4:4" x14ac:dyDescent="0.2">
      <c r="D558" s="54"/>
    </row>
    <row r="559" spans="4:4" x14ac:dyDescent="0.2">
      <c r="D559" s="54"/>
    </row>
    <row r="560" spans="4:4" x14ac:dyDescent="0.2">
      <c r="D560" s="54"/>
    </row>
    <row r="561" spans="4:4" x14ac:dyDescent="0.2">
      <c r="D561" s="54"/>
    </row>
    <row r="562" spans="4:4" x14ac:dyDescent="0.2">
      <c r="D562" s="54"/>
    </row>
    <row r="563" spans="4:4" x14ac:dyDescent="0.2">
      <c r="D563" s="54"/>
    </row>
    <row r="564" spans="4:4" x14ac:dyDescent="0.2">
      <c r="D564" s="54"/>
    </row>
    <row r="565" spans="4:4" x14ac:dyDescent="0.2">
      <c r="D565" s="54"/>
    </row>
    <row r="566" spans="4:4" x14ac:dyDescent="0.2">
      <c r="D566" s="54"/>
    </row>
    <row r="567" spans="4:4" x14ac:dyDescent="0.2">
      <c r="D567" s="54"/>
    </row>
    <row r="568" spans="4:4" x14ac:dyDescent="0.2">
      <c r="D568" s="54"/>
    </row>
    <row r="569" spans="4:4" x14ac:dyDescent="0.2">
      <c r="D569" s="54"/>
    </row>
    <row r="570" spans="4:4" x14ac:dyDescent="0.2">
      <c r="D570" s="54"/>
    </row>
    <row r="571" spans="4:4" x14ac:dyDescent="0.2">
      <c r="D571" s="54"/>
    </row>
    <row r="572" spans="4:4" x14ac:dyDescent="0.2">
      <c r="D572" s="54"/>
    </row>
    <row r="573" spans="4:4" x14ac:dyDescent="0.2">
      <c r="D573" s="54"/>
    </row>
    <row r="574" spans="4:4" x14ac:dyDescent="0.2">
      <c r="D574" s="54"/>
    </row>
    <row r="575" spans="4:4" x14ac:dyDescent="0.2">
      <c r="D575" s="54"/>
    </row>
    <row r="576" spans="4:4" x14ac:dyDescent="0.2">
      <c r="D576" s="54"/>
    </row>
    <row r="577" spans="4:4" x14ac:dyDescent="0.2">
      <c r="D577" s="54"/>
    </row>
    <row r="578" spans="4:4" x14ac:dyDescent="0.2">
      <c r="D578" s="54"/>
    </row>
    <row r="579" spans="4:4" x14ac:dyDescent="0.2">
      <c r="D579" s="54"/>
    </row>
    <row r="580" spans="4:4" x14ac:dyDescent="0.2">
      <c r="D580" s="54"/>
    </row>
    <row r="581" spans="4:4" x14ac:dyDescent="0.2">
      <c r="D581" s="54"/>
    </row>
    <row r="582" spans="4:4" x14ac:dyDescent="0.2">
      <c r="D582" s="54"/>
    </row>
    <row r="583" spans="4:4" x14ac:dyDescent="0.2">
      <c r="D583" s="54"/>
    </row>
    <row r="584" spans="4:4" x14ac:dyDescent="0.2">
      <c r="D584" s="54"/>
    </row>
    <row r="585" spans="4:4" x14ac:dyDescent="0.2">
      <c r="D585" s="54"/>
    </row>
    <row r="586" spans="4:4" x14ac:dyDescent="0.2">
      <c r="D586" s="54"/>
    </row>
    <row r="587" spans="4:4" x14ac:dyDescent="0.2">
      <c r="D587" s="54"/>
    </row>
    <row r="588" spans="4:4" x14ac:dyDescent="0.2">
      <c r="D588" s="54"/>
    </row>
    <row r="589" spans="4:4" x14ac:dyDescent="0.2">
      <c r="D589" s="54"/>
    </row>
    <row r="590" spans="4:4" x14ac:dyDescent="0.2">
      <c r="D590" s="54"/>
    </row>
    <row r="591" spans="4:4" x14ac:dyDescent="0.2">
      <c r="D591" s="54"/>
    </row>
    <row r="592" spans="4:4" x14ac:dyDescent="0.2">
      <c r="D592" s="54"/>
    </row>
    <row r="593" spans="4:4" x14ac:dyDescent="0.2">
      <c r="D593" s="54"/>
    </row>
    <row r="594" spans="4:4" x14ac:dyDescent="0.2">
      <c r="D594" s="54"/>
    </row>
    <row r="595" spans="4:4" x14ac:dyDescent="0.2">
      <c r="D595" s="54"/>
    </row>
    <row r="596" spans="4:4" x14ac:dyDescent="0.2">
      <c r="D596" s="54"/>
    </row>
    <row r="597" spans="4:4" x14ac:dyDescent="0.2">
      <c r="D597" s="54"/>
    </row>
    <row r="598" spans="4:4" x14ac:dyDescent="0.2">
      <c r="D598" s="54"/>
    </row>
    <row r="599" spans="4:4" x14ac:dyDescent="0.2">
      <c r="D599" s="54"/>
    </row>
    <row r="600" spans="4:4" x14ac:dyDescent="0.2">
      <c r="D600" s="54"/>
    </row>
    <row r="601" spans="4:4" x14ac:dyDescent="0.2">
      <c r="D601" s="54"/>
    </row>
    <row r="602" spans="4:4" x14ac:dyDescent="0.2">
      <c r="D602" s="54"/>
    </row>
    <row r="603" spans="4:4" x14ac:dyDescent="0.2">
      <c r="D603" s="54"/>
    </row>
    <row r="604" spans="4:4" x14ac:dyDescent="0.2">
      <c r="D604" s="54"/>
    </row>
    <row r="605" spans="4:4" x14ac:dyDescent="0.2">
      <c r="D605" s="54"/>
    </row>
    <row r="606" spans="4:4" x14ac:dyDescent="0.2">
      <c r="D606" s="54"/>
    </row>
    <row r="607" spans="4:4" x14ac:dyDescent="0.2">
      <c r="D607" s="54"/>
    </row>
    <row r="608" spans="4:4" x14ac:dyDescent="0.2">
      <c r="D608" s="54"/>
    </row>
    <row r="609" spans="4:4" x14ac:dyDescent="0.2">
      <c r="D609" s="54"/>
    </row>
    <row r="610" spans="4:4" x14ac:dyDescent="0.2">
      <c r="D610" s="54"/>
    </row>
    <row r="611" spans="4:4" x14ac:dyDescent="0.2">
      <c r="D611" s="54"/>
    </row>
    <row r="612" spans="4:4" x14ac:dyDescent="0.2">
      <c r="D612" s="54"/>
    </row>
    <row r="613" spans="4:4" x14ac:dyDescent="0.2">
      <c r="D613" s="54"/>
    </row>
    <row r="614" spans="4:4" x14ac:dyDescent="0.2">
      <c r="D614" s="54"/>
    </row>
    <row r="615" spans="4:4" x14ac:dyDescent="0.2">
      <c r="D615" s="54"/>
    </row>
    <row r="616" spans="4:4" x14ac:dyDescent="0.2">
      <c r="D616" s="54"/>
    </row>
    <row r="617" spans="4:4" x14ac:dyDescent="0.2">
      <c r="D617" s="54"/>
    </row>
    <row r="618" spans="4:4" x14ac:dyDescent="0.2">
      <c r="D618" s="54"/>
    </row>
    <row r="619" spans="4:4" x14ac:dyDescent="0.2">
      <c r="D619" s="54"/>
    </row>
    <row r="620" spans="4:4" x14ac:dyDescent="0.2">
      <c r="D620" s="54"/>
    </row>
    <row r="621" spans="4:4" x14ac:dyDescent="0.2">
      <c r="D621" s="54"/>
    </row>
    <row r="622" spans="4:4" x14ac:dyDescent="0.2">
      <c r="D622" s="54"/>
    </row>
    <row r="623" spans="4:4" x14ac:dyDescent="0.2">
      <c r="D623" s="54"/>
    </row>
    <row r="624" spans="4:4" x14ac:dyDescent="0.2">
      <c r="D624" s="54"/>
    </row>
    <row r="625" spans="4:4" x14ac:dyDescent="0.2">
      <c r="D625" s="54"/>
    </row>
    <row r="626" spans="4:4" x14ac:dyDescent="0.2">
      <c r="D626" s="54"/>
    </row>
    <row r="627" spans="4:4" x14ac:dyDescent="0.2">
      <c r="D627" s="54"/>
    </row>
    <row r="628" spans="4:4" x14ac:dyDescent="0.2">
      <c r="D628" s="54"/>
    </row>
    <row r="629" spans="4:4" x14ac:dyDescent="0.2">
      <c r="D629" s="54"/>
    </row>
    <row r="630" spans="4:4" x14ac:dyDescent="0.2">
      <c r="D630" s="54"/>
    </row>
    <row r="631" spans="4:4" x14ac:dyDescent="0.2">
      <c r="D631" s="54"/>
    </row>
    <row r="632" spans="4:4" x14ac:dyDescent="0.2">
      <c r="D632" s="54"/>
    </row>
    <row r="633" spans="4:4" x14ac:dyDescent="0.2">
      <c r="D633" s="54"/>
    </row>
    <row r="634" spans="4:4" x14ac:dyDescent="0.2">
      <c r="D634" s="54"/>
    </row>
    <row r="635" spans="4:4" x14ac:dyDescent="0.2">
      <c r="D635" s="54"/>
    </row>
    <row r="636" spans="4:4" x14ac:dyDescent="0.2">
      <c r="D636" s="54"/>
    </row>
    <row r="637" spans="4:4" x14ac:dyDescent="0.2">
      <c r="D637" s="54"/>
    </row>
    <row r="638" spans="4:4" x14ac:dyDescent="0.2">
      <c r="D638" s="54"/>
    </row>
    <row r="639" spans="4:4" x14ac:dyDescent="0.2">
      <c r="D639" s="54"/>
    </row>
    <row r="640" spans="4:4" x14ac:dyDescent="0.2">
      <c r="D640" s="54"/>
    </row>
    <row r="641" spans="4:4" x14ac:dyDescent="0.2">
      <c r="D641" s="54"/>
    </row>
    <row r="642" spans="4:4" x14ac:dyDescent="0.2">
      <c r="D642" s="54"/>
    </row>
    <row r="643" spans="4:4" x14ac:dyDescent="0.2">
      <c r="D643" s="54"/>
    </row>
    <row r="644" spans="4:4" x14ac:dyDescent="0.2">
      <c r="D644" s="54"/>
    </row>
    <row r="645" spans="4:4" x14ac:dyDescent="0.2">
      <c r="D645" s="54"/>
    </row>
    <row r="646" spans="4:4" x14ac:dyDescent="0.2">
      <c r="D646" s="54"/>
    </row>
    <row r="647" spans="4:4" x14ac:dyDescent="0.2">
      <c r="D647" s="54"/>
    </row>
    <row r="648" spans="4:4" x14ac:dyDescent="0.2">
      <c r="D648" s="54"/>
    </row>
    <row r="649" spans="4:4" x14ac:dyDescent="0.2">
      <c r="D649" s="54"/>
    </row>
    <row r="650" spans="4:4" x14ac:dyDescent="0.2">
      <c r="D650" s="54"/>
    </row>
    <row r="651" spans="4:4" x14ac:dyDescent="0.2">
      <c r="D651" s="54"/>
    </row>
    <row r="652" spans="4:4" x14ac:dyDescent="0.2">
      <c r="D652" s="54"/>
    </row>
    <row r="653" spans="4:4" x14ac:dyDescent="0.2">
      <c r="D653" s="54"/>
    </row>
  </sheetData>
  <sheetProtection sheet="1" objects="1" scenarios="1"/>
  <mergeCells count="22">
    <mergeCell ref="A2:C2"/>
    <mergeCell ref="B1:C1"/>
    <mergeCell ref="F205:F213"/>
    <mergeCell ref="F6:F21"/>
    <mergeCell ref="F24:F31"/>
    <mergeCell ref="F34:F41"/>
    <mergeCell ref="F44:F50"/>
    <mergeCell ref="F55:F66"/>
    <mergeCell ref="F69:F76"/>
    <mergeCell ref="F79:F81"/>
    <mergeCell ref="F84:F90"/>
    <mergeCell ref="L5:M5"/>
    <mergeCell ref="F154:F166"/>
    <mergeCell ref="F169:F182"/>
    <mergeCell ref="F187:F194"/>
    <mergeCell ref="F197:F202"/>
    <mergeCell ref="F95:F103"/>
    <mergeCell ref="F106:F112"/>
    <mergeCell ref="F117:F125"/>
    <mergeCell ref="F128:F132"/>
    <mergeCell ref="F135:F143"/>
    <mergeCell ref="F146:F151"/>
  </mergeCells>
  <dataValidations count="1">
    <dataValidation type="list" allowBlank="1" showInputMessage="1" showErrorMessage="1" sqref="D6:D21 D24:D31 D34:D41 D44:D50 D55:D66 D69:D76 D79:D81 D84:D90 D95:D103 D106:D112 D117:D125 D128:D132 D135:D143 D146:D151 D154:D166 D169:D182 D187:D194 D197:D202 D205:D213" xr:uid="{4FC5B7C2-EE9D-42F2-98F1-DA2E23CDF0A4}">
      <formula1>"0,1,2,3,4,5,6"</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A6A06-7B5C-4F1E-8535-CC215DECF626}">
  <dimension ref="A1:O547"/>
  <sheetViews>
    <sheetView topLeftCell="A5" zoomScale="70" zoomScaleNormal="70" workbookViewId="0">
      <selection activeCell="D17" sqref="D17"/>
    </sheetView>
  </sheetViews>
  <sheetFormatPr baseColWidth="10" defaultColWidth="11.42578125" defaultRowHeight="15" x14ac:dyDescent="0.25"/>
  <cols>
    <col min="1" max="1" width="23" style="150" customWidth="1"/>
    <col min="2" max="2" width="31.7109375" style="201" customWidth="1"/>
    <col min="3" max="3" width="134.42578125" style="150" customWidth="1"/>
    <col min="4" max="4" width="23.28515625" style="147" customWidth="1"/>
    <col min="5" max="5" width="30.7109375" style="176" customWidth="1"/>
    <col min="6" max="6" width="29.7109375" style="150" customWidth="1"/>
    <col min="7" max="7" width="48.7109375" style="150" customWidth="1"/>
    <col min="8" max="9" width="11.42578125" style="150" customWidth="1"/>
    <col min="10" max="10" width="36.7109375" style="150" customWidth="1"/>
    <col min="11" max="11" width="42.7109375" style="150" customWidth="1"/>
    <col min="12" max="14" width="11.42578125" style="150"/>
    <col min="15" max="15" width="0" style="150" hidden="1" customWidth="1"/>
    <col min="16" max="20" width="11.42578125" style="150"/>
    <col min="21" max="21" width="12.5703125" style="150" customWidth="1"/>
    <col min="22" max="16384" width="11.42578125" style="150"/>
  </cols>
  <sheetData>
    <row r="1" spans="1:15" ht="14.65" hidden="1" customHeight="1" x14ac:dyDescent="0.25">
      <c r="A1" s="177" t="s">
        <v>334</v>
      </c>
      <c r="B1" s="148"/>
      <c r="C1" s="148"/>
      <c r="D1" s="148"/>
      <c r="E1" s="148"/>
      <c r="F1" s="149"/>
    </row>
    <row r="2" spans="1:15" ht="14.65" hidden="1" customHeight="1" x14ac:dyDescent="0.25">
      <c r="A2" s="178"/>
      <c r="B2" s="151"/>
      <c r="C2" s="151"/>
      <c r="D2" s="151"/>
      <c r="E2" s="151"/>
      <c r="F2" s="152"/>
    </row>
    <row r="3" spans="1:15" ht="14.65" hidden="1" customHeight="1" x14ac:dyDescent="0.25">
      <c r="A3" s="178"/>
      <c r="B3" s="151"/>
      <c r="C3" s="151"/>
      <c r="D3" s="151"/>
      <c r="E3" s="151"/>
      <c r="F3" s="152"/>
    </row>
    <row r="4" spans="1:15" ht="23.25" hidden="1" x14ac:dyDescent="0.25">
      <c r="A4" s="178"/>
      <c r="B4" s="151"/>
      <c r="C4" s="151"/>
      <c r="D4" s="151"/>
      <c r="E4" s="151"/>
      <c r="F4" s="152"/>
      <c r="O4" s="153" t="s">
        <v>335</v>
      </c>
    </row>
    <row r="5" spans="1:15" ht="97.5" customHeight="1" x14ac:dyDescent="0.25">
      <c r="A5" s="279" t="s">
        <v>336</v>
      </c>
      <c r="B5" s="279"/>
      <c r="C5" s="279"/>
      <c r="D5" s="154"/>
      <c r="E5" s="154"/>
      <c r="F5" s="154"/>
      <c r="O5" s="153">
        <v>1</v>
      </c>
    </row>
    <row r="6" spans="1:15" ht="29.25" customHeight="1" x14ac:dyDescent="0.25">
      <c r="A6" s="155"/>
      <c r="B6" s="155"/>
      <c r="C6" s="155"/>
      <c r="D6" s="155"/>
      <c r="E6" s="155"/>
      <c r="F6" s="155"/>
      <c r="O6" s="153">
        <v>2</v>
      </c>
    </row>
    <row r="7" spans="1:15" ht="16.5" x14ac:dyDescent="0.3">
      <c r="A7" s="179" t="s">
        <v>1</v>
      </c>
      <c r="B7" s="180" t="s">
        <v>2</v>
      </c>
      <c r="C7" s="181" t="s">
        <v>337</v>
      </c>
      <c r="D7" s="156" t="s">
        <v>338</v>
      </c>
      <c r="E7" s="156" t="s">
        <v>339</v>
      </c>
      <c r="F7" s="157" t="s">
        <v>340</v>
      </c>
      <c r="L7" s="158"/>
      <c r="O7" s="153">
        <v>3</v>
      </c>
    </row>
    <row r="8" spans="1:15" ht="16.5" x14ac:dyDescent="0.3">
      <c r="A8" s="280" t="s">
        <v>341</v>
      </c>
      <c r="B8" s="285" t="s">
        <v>15</v>
      </c>
      <c r="C8" s="182" t="s">
        <v>342</v>
      </c>
      <c r="D8" s="145">
        <v>6</v>
      </c>
      <c r="E8" s="292">
        <f>AVERAGE(D8:D14)</f>
        <v>4.7142857142857144</v>
      </c>
      <c r="F8" s="283">
        <f>+AVERAGE(D8:D20)</f>
        <v>4.1538461538461542</v>
      </c>
      <c r="L8" s="159"/>
      <c r="O8" s="160">
        <v>4</v>
      </c>
    </row>
    <row r="9" spans="1:15" ht="16.5" customHeight="1" x14ac:dyDescent="0.3">
      <c r="A9" s="281"/>
      <c r="B9" s="286"/>
      <c r="C9" s="183" t="s">
        <v>343</v>
      </c>
      <c r="D9" s="146">
        <v>3</v>
      </c>
      <c r="E9" s="293"/>
      <c r="F9" s="284"/>
      <c r="K9" s="161"/>
      <c r="L9" s="159"/>
      <c r="O9" s="160">
        <v>5</v>
      </c>
    </row>
    <row r="10" spans="1:15" ht="33" x14ac:dyDescent="0.3">
      <c r="A10" s="281"/>
      <c r="B10" s="286"/>
      <c r="C10" s="184" t="s">
        <v>621</v>
      </c>
      <c r="D10" s="146">
        <v>5</v>
      </c>
      <c r="E10" s="293"/>
      <c r="F10" s="284"/>
      <c r="L10" s="159"/>
      <c r="O10" s="162">
        <v>6</v>
      </c>
    </row>
    <row r="11" spans="1:15" ht="16.5" x14ac:dyDescent="0.3">
      <c r="A11" s="281"/>
      <c r="B11" s="286"/>
      <c r="C11" s="183" t="s">
        <v>344</v>
      </c>
      <c r="D11" s="146">
        <v>3</v>
      </c>
      <c r="E11" s="293"/>
      <c r="F11" s="284"/>
      <c r="K11" s="159"/>
      <c r="L11" s="159"/>
    </row>
    <row r="12" spans="1:15" ht="16.5" x14ac:dyDescent="0.3">
      <c r="A12" s="281"/>
      <c r="B12" s="286"/>
      <c r="C12" s="183" t="s">
        <v>345</v>
      </c>
      <c r="D12" s="146">
        <v>6</v>
      </c>
      <c r="E12" s="293"/>
      <c r="F12" s="284"/>
      <c r="K12" s="159"/>
      <c r="L12" s="159"/>
    </row>
    <row r="13" spans="1:15" ht="16.5" x14ac:dyDescent="0.3">
      <c r="A13" s="281"/>
      <c r="B13" s="286"/>
      <c r="C13" s="183" t="s">
        <v>346</v>
      </c>
      <c r="D13" s="146">
        <v>5</v>
      </c>
      <c r="E13" s="293"/>
      <c r="F13" s="284"/>
      <c r="K13" s="159"/>
      <c r="L13" s="163"/>
    </row>
    <row r="14" spans="1:15" ht="16.5" x14ac:dyDescent="0.3">
      <c r="A14" s="281"/>
      <c r="B14" s="287"/>
      <c r="C14" s="185" t="s">
        <v>347</v>
      </c>
      <c r="D14" s="146">
        <v>5</v>
      </c>
      <c r="E14" s="293"/>
      <c r="F14" s="284"/>
      <c r="K14" s="164"/>
      <c r="L14" s="164"/>
    </row>
    <row r="15" spans="1:15" ht="16.5" x14ac:dyDescent="0.3">
      <c r="A15" s="281"/>
      <c r="B15" s="288" t="s">
        <v>348</v>
      </c>
      <c r="C15" s="186" t="s">
        <v>622</v>
      </c>
      <c r="D15" s="146">
        <v>2</v>
      </c>
      <c r="E15" s="293">
        <f>AVERAGE(D15:D17)</f>
        <v>3.6666666666666665</v>
      </c>
      <c r="F15" s="284"/>
      <c r="K15" s="165" t="s">
        <v>349</v>
      </c>
      <c r="L15" s="166" t="s">
        <v>25</v>
      </c>
    </row>
    <row r="16" spans="1:15" ht="16.5" x14ac:dyDescent="0.3">
      <c r="A16" s="281"/>
      <c r="B16" s="289"/>
      <c r="C16" s="187" t="s">
        <v>350</v>
      </c>
      <c r="D16" s="146">
        <v>4</v>
      </c>
      <c r="E16" s="293"/>
      <c r="F16" s="284"/>
      <c r="K16" s="167" t="s">
        <v>7</v>
      </c>
      <c r="L16" s="168">
        <f>+F8</f>
        <v>4.1538461538461542</v>
      </c>
    </row>
    <row r="17" spans="1:12" ht="16.5" x14ac:dyDescent="0.3">
      <c r="A17" s="281"/>
      <c r="B17" s="290"/>
      <c r="C17" s="185" t="s">
        <v>13</v>
      </c>
      <c r="D17" s="146">
        <v>5</v>
      </c>
      <c r="E17" s="293"/>
      <c r="F17" s="284"/>
      <c r="K17" s="167" t="s">
        <v>26</v>
      </c>
      <c r="L17" s="169">
        <f>+F21</f>
        <v>3.8181818181818183</v>
      </c>
    </row>
    <row r="18" spans="1:12" ht="16.5" x14ac:dyDescent="0.3">
      <c r="A18" s="281"/>
      <c r="B18" s="291" t="s">
        <v>27</v>
      </c>
      <c r="C18" s="186" t="s">
        <v>351</v>
      </c>
      <c r="D18" s="146">
        <v>4</v>
      </c>
      <c r="E18" s="293">
        <f>AVERAGE(D18:D20)</f>
        <v>3.3333333333333335</v>
      </c>
      <c r="F18" s="284"/>
      <c r="K18" s="167" t="s">
        <v>29</v>
      </c>
      <c r="L18" s="169">
        <f>+F32</f>
        <v>3.5</v>
      </c>
    </row>
    <row r="19" spans="1:12" ht="16.5" x14ac:dyDescent="0.3">
      <c r="A19" s="281"/>
      <c r="B19" s="287"/>
      <c r="C19" s="185" t="s">
        <v>352</v>
      </c>
      <c r="D19" s="146">
        <v>2</v>
      </c>
      <c r="E19" s="293"/>
      <c r="F19" s="284"/>
      <c r="K19" s="167" t="s">
        <v>31</v>
      </c>
      <c r="L19" s="170">
        <v>2.54</v>
      </c>
    </row>
    <row r="20" spans="1:12" ht="16.5" x14ac:dyDescent="0.3">
      <c r="A20" s="282"/>
      <c r="B20" s="188" t="s">
        <v>32</v>
      </c>
      <c r="C20" s="189" t="s">
        <v>353</v>
      </c>
      <c r="D20" s="146">
        <v>4</v>
      </c>
      <c r="E20" s="293"/>
      <c r="F20" s="284"/>
      <c r="K20" s="167" t="s">
        <v>34</v>
      </c>
      <c r="L20" s="169">
        <f>+F63</f>
        <v>3.1333333333333333</v>
      </c>
    </row>
    <row r="21" spans="1:12" ht="16.5" x14ac:dyDescent="0.3">
      <c r="A21" s="303" t="s">
        <v>26</v>
      </c>
      <c r="B21" s="285" t="s">
        <v>35</v>
      </c>
      <c r="C21" s="182" t="s">
        <v>354</v>
      </c>
      <c r="D21" s="146">
        <v>4</v>
      </c>
      <c r="E21" s="293">
        <f>AVERAGE(D21,D21:D24)</f>
        <v>4.2</v>
      </c>
      <c r="F21" s="284">
        <f>AVERAGE(D21:D31)</f>
        <v>3.8181818181818183</v>
      </c>
      <c r="K21" s="171" t="s">
        <v>37</v>
      </c>
      <c r="L21" s="172">
        <f>+F78</f>
        <v>3.75</v>
      </c>
    </row>
    <row r="22" spans="1:12" ht="16.5" x14ac:dyDescent="0.3">
      <c r="A22" s="304"/>
      <c r="B22" s="286"/>
      <c r="C22" s="183" t="s">
        <v>355</v>
      </c>
      <c r="D22" s="146">
        <v>6</v>
      </c>
      <c r="E22" s="293"/>
      <c r="F22" s="284"/>
    </row>
    <row r="23" spans="1:12" ht="16.5" x14ac:dyDescent="0.3">
      <c r="A23" s="304"/>
      <c r="B23" s="286"/>
      <c r="C23" s="187" t="s">
        <v>356</v>
      </c>
      <c r="D23" s="146">
        <v>3</v>
      </c>
      <c r="E23" s="293"/>
      <c r="F23" s="284"/>
    </row>
    <row r="24" spans="1:12" ht="18" customHeight="1" x14ac:dyDescent="0.3">
      <c r="A24" s="304"/>
      <c r="B24" s="287"/>
      <c r="C24" s="185" t="s">
        <v>623</v>
      </c>
      <c r="D24" s="146">
        <v>4</v>
      </c>
      <c r="E24" s="293"/>
      <c r="F24" s="284"/>
      <c r="K24" s="173" t="s">
        <v>357</v>
      </c>
      <c r="L24" s="174">
        <f>AVERAGE(F8:F89)</f>
        <v>3.6376582567759042</v>
      </c>
    </row>
    <row r="25" spans="1:12" ht="16.5" x14ac:dyDescent="0.3">
      <c r="A25" s="304"/>
      <c r="B25" s="291" t="s">
        <v>41</v>
      </c>
      <c r="C25" s="186" t="s">
        <v>358</v>
      </c>
      <c r="D25" s="146">
        <v>5</v>
      </c>
      <c r="E25" s="293">
        <f>AVERAGE(D25:D28)</f>
        <v>4.5</v>
      </c>
      <c r="F25" s="284"/>
    </row>
    <row r="26" spans="1:12" ht="16.5" x14ac:dyDescent="0.3">
      <c r="A26" s="304"/>
      <c r="B26" s="286"/>
      <c r="C26" s="187" t="s">
        <v>359</v>
      </c>
      <c r="D26" s="146">
        <v>2</v>
      </c>
      <c r="E26" s="293"/>
      <c r="F26" s="284"/>
    </row>
    <row r="27" spans="1:12" ht="16.5" x14ac:dyDescent="0.3">
      <c r="A27" s="304"/>
      <c r="B27" s="286"/>
      <c r="C27" s="187" t="s">
        <v>360</v>
      </c>
      <c r="D27" s="146">
        <v>5</v>
      </c>
      <c r="E27" s="293"/>
      <c r="F27" s="284"/>
    </row>
    <row r="28" spans="1:12" ht="16.5" x14ac:dyDescent="0.3">
      <c r="A28" s="304"/>
      <c r="B28" s="286"/>
      <c r="C28" s="185" t="s">
        <v>361</v>
      </c>
      <c r="D28" s="146">
        <v>6</v>
      </c>
      <c r="E28" s="293"/>
      <c r="F28" s="284"/>
    </row>
    <row r="29" spans="1:12" ht="16.5" x14ac:dyDescent="0.3">
      <c r="A29" s="304"/>
      <c r="B29" s="288" t="s">
        <v>46</v>
      </c>
      <c r="C29" s="187" t="s">
        <v>362</v>
      </c>
      <c r="D29" s="146">
        <v>1</v>
      </c>
      <c r="E29" s="293">
        <f>AVERAGE(D29:D31)</f>
        <v>2.3333333333333335</v>
      </c>
      <c r="F29" s="284"/>
    </row>
    <row r="30" spans="1:12" ht="16.5" x14ac:dyDescent="0.3">
      <c r="A30" s="304"/>
      <c r="B30" s="289"/>
      <c r="C30" s="187" t="s">
        <v>363</v>
      </c>
      <c r="D30" s="146">
        <v>2</v>
      </c>
      <c r="E30" s="293"/>
      <c r="F30" s="284"/>
    </row>
    <row r="31" spans="1:12" ht="16.5" x14ac:dyDescent="0.3">
      <c r="A31" s="304"/>
      <c r="B31" s="290"/>
      <c r="C31" s="185" t="s">
        <v>364</v>
      </c>
      <c r="D31" s="146">
        <v>4</v>
      </c>
      <c r="E31" s="293"/>
      <c r="F31" s="284"/>
    </row>
    <row r="32" spans="1:12" ht="16.5" x14ac:dyDescent="0.3">
      <c r="A32" s="294" t="s">
        <v>29</v>
      </c>
      <c r="B32" s="297" t="s">
        <v>50</v>
      </c>
      <c r="C32" s="182" t="s">
        <v>365</v>
      </c>
      <c r="D32" s="146">
        <v>5</v>
      </c>
      <c r="E32" s="293">
        <f>AVERAGE(D32:D35)</f>
        <v>4.25</v>
      </c>
      <c r="F32" s="284">
        <f>AVERAGE(D32:D45)</f>
        <v>3.5</v>
      </c>
    </row>
    <row r="33" spans="1:6" ht="16.5" x14ac:dyDescent="0.3">
      <c r="A33" s="295"/>
      <c r="B33" s="298"/>
      <c r="C33" s="183" t="s">
        <v>366</v>
      </c>
      <c r="D33" s="146">
        <v>4</v>
      </c>
      <c r="E33" s="293"/>
      <c r="F33" s="284"/>
    </row>
    <row r="34" spans="1:6" ht="16.5" x14ac:dyDescent="0.3">
      <c r="A34" s="295"/>
      <c r="B34" s="298"/>
      <c r="C34" s="187" t="s">
        <v>367</v>
      </c>
      <c r="D34" s="146">
        <v>6</v>
      </c>
      <c r="E34" s="293"/>
      <c r="F34" s="284"/>
    </row>
    <row r="35" spans="1:6" ht="16.5" x14ac:dyDescent="0.3">
      <c r="A35" s="295"/>
      <c r="B35" s="299"/>
      <c r="C35" s="185" t="s">
        <v>368</v>
      </c>
      <c r="D35" s="146">
        <v>2</v>
      </c>
      <c r="E35" s="293"/>
      <c r="F35" s="284"/>
    </row>
    <row r="36" spans="1:6" ht="16.5" x14ac:dyDescent="0.3">
      <c r="A36" s="295"/>
      <c r="B36" s="291" t="s">
        <v>55</v>
      </c>
      <c r="C36" s="186" t="s">
        <v>369</v>
      </c>
      <c r="D36" s="146">
        <v>3</v>
      </c>
      <c r="E36" s="293">
        <f>AVERAGE(D36:D38)</f>
        <v>2</v>
      </c>
      <c r="F36" s="284"/>
    </row>
    <row r="37" spans="1:6" ht="16.5" x14ac:dyDescent="0.3">
      <c r="A37" s="295"/>
      <c r="B37" s="286"/>
      <c r="C37" s="183" t="s">
        <v>370</v>
      </c>
      <c r="D37" s="146">
        <v>2</v>
      </c>
      <c r="E37" s="293"/>
      <c r="F37" s="284"/>
    </row>
    <row r="38" spans="1:6" ht="16.5" x14ac:dyDescent="0.3">
      <c r="A38" s="295"/>
      <c r="B38" s="287"/>
      <c r="C38" s="185" t="s">
        <v>371</v>
      </c>
      <c r="D38" s="146">
        <v>1</v>
      </c>
      <c r="E38" s="293"/>
      <c r="F38" s="284"/>
    </row>
    <row r="39" spans="1:6" ht="15" customHeight="1" x14ac:dyDescent="0.3">
      <c r="A39" s="295"/>
      <c r="B39" s="288" t="s">
        <v>59</v>
      </c>
      <c r="C39" s="186" t="s">
        <v>372</v>
      </c>
      <c r="D39" s="146">
        <v>5</v>
      </c>
      <c r="E39" s="293">
        <f>AVERAGE(D39:D40)</f>
        <v>4.5</v>
      </c>
      <c r="F39" s="284"/>
    </row>
    <row r="40" spans="1:6" ht="16.5" x14ac:dyDescent="0.3">
      <c r="A40" s="295"/>
      <c r="B40" s="290"/>
      <c r="C40" s="185" t="s">
        <v>373</v>
      </c>
      <c r="D40" s="146">
        <v>4</v>
      </c>
      <c r="E40" s="293"/>
      <c r="F40" s="284"/>
    </row>
    <row r="41" spans="1:6" ht="16.5" x14ac:dyDescent="0.3">
      <c r="A41" s="295"/>
      <c r="B41" s="288" t="s">
        <v>62</v>
      </c>
      <c r="C41" s="183" t="s">
        <v>374</v>
      </c>
      <c r="D41" s="146">
        <v>6</v>
      </c>
      <c r="E41" s="293">
        <f>AVERAGE(D41:D42)</f>
        <v>4.5</v>
      </c>
      <c r="F41" s="284"/>
    </row>
    <row r="42" spans="1:6" ht="16.5" x14ac:dyDescent="0.3">
      <c r="A42" s="295"/>
      <c r="B42" s="290"/>
      <c r="C42" s="185" t="s">
        <v>375</v>
      </c>
      <c r="D42" s="146">
        <v>3</v>
      </c>
      <c r="E42" s="293"/>
      <c r="F42" s="284"/>
    </row>
    <row r="43" spans="1:6" ht="16.5" x14ac:dyDescent="0.3">
      <c r="A43" s="295"/>
      <c r="B43" s="300" t="s">
        <v>376</v>
      </c>
      <c r="C43" s="183" t="s">
        <v>377</v>
      </c>
      <c r="D43" s="146">
        <v>4</v>
      </c>
      <c r="E43" s="293">
        <f>AVERAGE(D43:D45)</f>
        <v>2.6666666666666665</v>
      </c>
      <c r="F43" s="284"/>
    </row>
    <row r="44" spans="1:6" ht="16.5" x14ac:dyDescent="0.3">
      <c r="A44" s="295"/>
      <c r="B44" s="301"/>
      <c r="C44" s="183" t="s">
        <v>378</v>
      </c>
      <c r="D44" s="146">
        <v>2</v>
      </c>
      <c r="E44" s="293"/>
      <c r="F44" s="284"/>
    </row>
    <row r="45" spans="1:6" ht="16.5" x14ac:dyDescent="0.3">
      <c r="A45" s="296"/>
      <c r="B45" s="302"/>
      <c r="C45" s="189" t="s">
        <v>379</v>
      </c>
      <c r="D45" s="146">
        <v>2</v>
      </c>
      <c r="E45" s="293"/>
      <c r="F45" s="284"/>
    </row>
    <row r="46" spans="1:6" ht="16.5" x14ac:dyDescent="0.3">
      <c r="A46" s="305" t="s">
        <v>31</v>
      </c>
      <c r="B46" s="308" t="s">
        <v>65</v>
      </c>
      <c r="C46" s="182" t="s">
        <v>380</v>
      </c>
      <c r="D46" s="146">
        <v>1</v>
      </c>
      <c r="E46" s="293">
        <f>AVERAGE(D46:D51)</f>
        <v>3.6666666666666665</v>
      </c>
      <c r="F46" s="284">
        <f>AVERAGE(D46:D62)</f>
        <v>3.4705882352941178</v>
      </c>
    </row>
    <row r="47" spans="1:6" ht="16.5" x14ac:dyDescent="0.3">
      <c r="A47" s="306"/>
      <c r="B47" s="289"/>
      <c r="C47" s="183" t="s">
        <v>381</v>
      </c>
      <c r="D47" s="146">
        <v>3</v>
      </c>
      <c r="E47" s="293"/>
      <c r="F47" s="284"/>
    </row>
    <row r="48" spans="1:6" ht="16.5" x14ac:dyDescent="0.3">
      <c r="A48" s="306"/>
      <c r="B48" s="289"/>
      <c r="C48" s="183" t="s">
        <v>382</v>
      </c>
      <c r="D48" s="146">
        <v>5</v>
      </c>
      <c r="E48" s="293"/>
      <c r="F48" s="284"/>
    </row>
    <row r="49" spans="1:6" ht="16.5" x14ac:dyDescent="0.3">
      <c r="A49" s="306"/>
      <c r="B49" s="289"/>
      <c r="C49" s="183" t="s">
        <v>383</v>
      </c>
      <c r="D49" s="146">
        <v>6</v>
      </c>
      <c r="E49" s="293"/>
      <c r="F49" s="284"/>
    </row>
    <row r="50" spans="1:6" ht="16.5" x14ac:dyDescent="0.3">
      <c r="A50" s="306"/>
      <c r="B50" s="289"/>
      <c r="C50" s="183" t="s">
        <v>384</v>
      </c>
      <c r="D50" s="146">
        <v>3</v>
      </c>
      <c r="E50" s="293"/>
      <c r="F50" s="284"/>
    </row>
    <row r="51" spans="1:6" ht="16.5" x14ac:dyDescent="0.3">
      <c r="A51" s="306"/>
      <c r="B51" s="290"/>
      <c r="C51" s="185" t="s">
        <v>385</v>
      </c>
      <c r="D51" s="146">
        <v>4</v>
      </c>
      <c r="E51" s="293"/>
      <c r="F51" s="284"/>
    </row>
    <row r="52" spans="1:6" ht="16.5" x14ac:dyDescent="0.3">
      <c r="A52" s="306"/>
      <c r="B52" s="288" t="s">
        <v>72</v>
      </c>
      <c r="C52" s="190" t="s">
        <v>386</v>
      </c>
      <c r="D52" s="146">
        <v>6</v>
      </c>
      <c r="E52" s="293">
        <f>AVERAGE(D52:D56)</f>
        <v>3.2</v>
      </c>
      <c r="F52" s="284"/>
    </row>
    <row r="53" spans="1:6" ht="16.5" x14ac:dyDescent="0.3">
      <c r="A53" s="306"/>
      <c r="B53" s="289"/>
      <c r="C53" s="187" t="s">
        <v>387</v>
      </c>
      <c r="D53" s="146">
        <v>3</v>
      </c>
      <c r="E53" s="293"/>
      <c r="F53" s="284"/>
    </row>
    <row r="54" spans="1:6" ht="16.5" x14ac:dyDescent="0.3">
      <c r="A54" s="306"/>
      <c r="B54" s="289"/>
      <c r="C54" s="187" t="s">
        <v>388</v>
      </c>
      <c r="D54" s="146">
        <v>4</v>
      </c>
      <c r="E54" s="293"/>
      <c r="F54" s="284"/>
    </row>
    <row r="55" spans="1:6" ht="16.5" x14ac:dyDescent="0.3">
      <c r="A55" s="306"/>
      <c r="B55" s="289"/>
      <c r="C55" s="183" t="s">
        <v>389</v>
      </c>
      <c r="D55" s="146">
        <v>2</v>
      </c>
      <c r="E55" s="293"/>
      <c r="F55" s="284"/>
    </row>
    <row r="56" spans="1:6" ht="16.5" x14ac:dyDescent="0.3">
      <c r="A56" s="306"/>
      <c r="B56" s="290"/>
      <c r="C56" s="185" t="s">
        <v>390</v>
      </c>
      <c r="D56" s="146">
        <v>1</v>
      </c>
      <c r="E56" s="293"/>
      <c r="F56" s="284"/>
    </row>
    <row r="57" spans="1:6" ht="16.5" x14ac:dyDescent="0.3">
      <c r="A57" s="306"/>
      <c r="B57" s="309" t="s">
        <v>78</v>
      </c>
      <c r="C57" s="183" t="s">
        <v>391</v>
      </c>
      <c r="D57" s="146">
        <v>4</v>
      </c>
      <c r="E57" s="293">
        <f>AVERAGE(D57:D59)</f>
        <v>4</v>
      </c>
      <c r="F57" s="284"/>
    </row>
    <row r="58" spans="1:6" ht="16.5" x14ac:dyDescent="0.3">
      <c r="A58" s="306"/>
      <c r="B58" s="310"/>
      <c r="C58" s="183" t="s">
        <v>392</v>
      </c>
      <c r="D58" s="146">
        <v>3</v>
      </c>
      <c r="E58" s="293"/>
      <c r="F58" s="284"/>
    </row>
    <row r="59" spans="1:6" ht="16.5" x14ac:dyDescent="0.3">
      <c r="A59" s="306"/>
      <c r="B59" s="311"/>
      <c r="C59" s="191" t="s">
        <v>393</v>
      </c>
      <c r="D59" s="146">
        <v>5</v>
      </c>
      <c r="E59" s="293"/>
      <c r="F59" s="284"/>
    </row>
    <row r="60" spans="1:6" ht="16.5" x14ac:dyDescent="0.3">
      <c r="A60" s="306"/>
      <c r="B60" s="286" t="s">
        <v>82</v>
      </c>
      <c r="C60" s="183" t="s">
        <v>394</v>
      </c>
      <c r="D60" s="146">
        <v>2</v>
      </c>
      <c r="E60" s="293">
        <f>AVERAGE(D60:D62)</f>
        <v>3</v>
      </c>
      <c r="F60" s="284"/>
    </row>
    <row r="61" spans="1:6" ht="16.5" x14ac:dyDescent="0.3">
      <c r="A61" s="306"/>
      <c r="B61" s="286"/>
      <c r="C61" s="183" t="s">
        <v>395</v>
      </c>
      <c r="D61" s="146">
        <v>3</v>
      </c>
      <c r="E61" s="293"/>
      <c r="F61" s="284"/>
    </row>
    <row r="62" spans="1:6" ht="16.5" x14ac:dyDescent="0.3">
      <c r="A62" s="307"/>
      <c r="B62" s="312"/>
      <c r="C62" s="192" t="s">
        <v>396</v>
      </c>
      <c r="D62" s="146">
        <v>4</v>
      </c>
      <c r="E62" s="293"/>
      <c r="F62" s="284"/>
    </row>
    <row r="63" spans="1:6" ht="16.5" x14ac:dyDescent="0.3">
      <c r="A63" s="313" t="s">
        <v>86</v>
      </c>
      <c r="B63" s="285" t="s">
        <v>87</v>
      </c>
      <c r="C63" s="193" t="s">
        <v>397</v>
      </c>
      <c r="D63" s="146">
        <v>4</v>
      </c>
      <c r="E63" s="293">
        <f>AVERAGE(D63:D66)</f>
        <v>2.5</v>
      </c>
      <c r="F63" s="284">
        <f>AVERAGE(D63:D77)</f>
        <v>3.1333333333333333</v>
      </c>
    </row>
    <row r="64" spans="1:6" ht="16.5" x14ac:dyDescent="0.3">
      <c r="A64" s="314"/>
      <c r="B64" s="286"/>
      <c r="C64" s="194" t="s">
        <v>398</v>
      </c>
      <c r="D64" s="146">
        <v>1</v>
      </c>
      <c r="E64" s="293"/>
      <c r="F64" s="284"/>
    </row>
    <row r="65" spans="1:6" ht="16.5" x14ac:dyDescent="0.3">
      <c r="A65" s="314"/>
      <c r="B65" s="286"/>
      <c r="C65" s="194" t="s">
        <v>399</v>
      </c>
      <c r="D65" s="146">
        <v>2</v>
      </c>
      <c r="E65" s="293"/>
      <c r="F65" s="284"/>
    </row>
    <row r="66" spans="1:6" ht="16.5" x14ac:dyDescent="0.3">
      <c r="A66" s="314"/>
      <c r="B66" s="287"/>
      <c r="C66" s="195" t="s">
        <v>400</v>
      </c>
      <c r="D66" s="146">
        <v>3</v>
      </c>
      <c r="E66" s="293"/>
      <c r="F66" s="284"/>
    </row>
    <row r="67" spans="1:6" ht="16.5" x14ac:dyDescent="0.3">
      <c r="A67" s="314"/>
      <c r="B67" s="291" t="s">
        <v>91</v>
      </c>
      <c r="C67" s="186" t="s">
        <v>401</v>
      </c>
      <c r="D67" s="146">
        <v>6</v>
      </c>
      <c r="E67" s="293">
        <f>AVERAGE(D67:D69)</f>
        <v>3.6666666666666665</v>
      </c>
      <c r="F67" s="284"/>
    </row>
    <row r="68" spans="1:6" ht="16.5" x14ac:dyDescent="0.3">
      <c r="A68" s="314"/>
      <c r="B68" s="286"/>
      <c r="C68" s="187" t="s">
        <v>402</v>
      </c>
      <c r="D68" s="146">
        <v>3</v>
      </c>
      <c r="E68" s="293"/>
      <c r="F68" s="284"/>
    </row>
    <row r="69" spans="1:6" ht="16.5" x14ac:dyDescent="0.3">
      <c r="A69" s="314"/>
      <c r="B69" s="287"/>
      <c r="C69" s="185" t="s">
        <v>403</v>
      </c>
      <c r="D69" s="146">
        <v>2</v>
      </c>
      <c r="E69" s="293"/>
      <c r="F69" s="284"/>
    </row>
    <row r="70" spans="1:6" ht="16.5" x14ac:dyDescent="0.3">
      <c r="A70" s="314"/>
      <c r="B70" s="291" t="s">
        <v>95</v>
      </c>
      <c r="C70" s="186" t="s">
        <v>404</v>
      </c>
      <c r="D70" s="146">
        <v>3</v>
      </c>
      <c r="E70" s="293">
        <f>AVERAGE(D70:D72)</f>
        <v>3</v>
      </c>
      <c r="F70" s="284"/>
    </row>
    <row r="71" spans="1:6" ht="16.5" x14ac:dyDescent="0.3">
      <c r="A71" s="314"/>
      <c r="B71" s="286"/>
      <c r="C71" s="187" t="s">
        <v>405</v>
      </c>
      <c r="D71" s="146">
        <v>4</v>
      </c>
      <c r="E71" s="293"/>
      <c r="F71" s="284"/>
    </row>
    <row r="72" spans="1:6" ht="16.5" x14ac:dyDescent="0.3">
      <c r="A72" s="314"/>
      <c r="B72" s="287"/>
      <c r="C72" s="185" t="s">
        <v>406</v>
      </c>
      <c r="D72" s="146">
        <v>2</v>
      </c>
      <c r="E72" s="293"/>
      <c r="F72" s="284"/>
    </row>
    <row r="73" spans="1:6" ht="16.5" x14ac:dyDescent="0.3">
      <c r="A73" s="314"/>
      <c r="B73" s="316" t="s">
        <v>99</v>
      </c>
      <c r="C73" s="190" t="s">
        <v>407</v>
      </c>
      <c r="D73" s="146">
        <v>5</v>
      </c>
      <c r="E73" s="293">
        <f>AVERAGE(D73:D74)</f>
        <v>3</v>
      </c>
      <c r="F73" s="284"/>
    </row>
    <row r="74" spans="1:6" ht="16.5" x14ac:dyDescent="0.3">
      <c r="A74" s="314"/>
      <c r="B74" s="317"/>
      <c r="C74" s="185" t="s">
        <v>408</v>
      </c>
      <c r="D74" s="146">
        <v>1</v>
      </c>
      <c r="E74" s="293"/>
      <c r="F74" s="284"/>
    </row>
    <row r="75" spans="1:6" ht="16.5" x14ac:dyDescent="0.3">
      <c r="A75" s="314"/>
      <c r="B75" s="318" t="s">
        <v>102</v>
      </c>
      <c r="C75" s="190" t="s">
        <v>409</v>
      </c>
      <c r="D75" s="146">
        <v>4</v>
      </c>
      <c r="E75" s="293">
        <f>AVERAGE(D75:D77)</f>
        <v>3.6666666666666665</v>
      </c>
      <c r="F75" s="284"/>
    </row>
    <row r="76" spans="1:6" ht="33" x14ac:dyDescent="0.3">
      <c r="A76" s="314"/>
      <c r="B76" s="318"/>
      <c r="C76" s="196" t="s">
        <v>624</v>
      </c>
      <c r="D76" s="146">
        <v>3</v>
      </c>
      <c r="E76" s="293"/>
      <c r="F76" s="284"/>
    </row>
    <row r="77" spans="1:6" ht="16.5" x14ac:dyDescent="0.3">
      <c r="A77" s="315"/>
      <c r="B77" s="319"/>
      <c r="C77" s="185" t="s">
        <v>410</v>
      </c>
      <c r="D77" s="146">
        <v>4</v>
      </c>
      <c r="E77" s="293"/>
      <c r="F77" s="284"/>
    </row>
    <row r="78" spans="1:6" ht="16.5" x14ac:dyDescent="0.3">
      <c r="A78" s="320" t="s">
        <v>37</v>
      </c>
      <c r="B78" s="323" t="s">
        <v>105</v>
      </c>
      <c r="C78" s="182" t="s">
        <v>411</v>
      </c>
      <c r="D78" s="146">
        <v>5</v>
      </c>
      <c r="E78" s="293">
        <f>AVERAGE(D78:D80)</f>
        <v>4.333333333333333</v>
      </c>
      <c r="F78" s="284">
        <f>AVERAGE(D78:D89)</f>
        <v>3.75</v>
      </c>
    </row>
    <row r="79" spans="1:6" ht="16.5" x14ac:dyDescent="0.3">
      <c r="A79" s="321"/>
      <c r="B79" s="324"/>
      <c r="C79" s="183" t="s">
        <v>412</v>
      </c>
      <c r="D79" s="146">
        <v>6</v>
      </c>
      <c r="E79" s="293"/>
      <c r="F79" s="284"/>
    </row>
    <row r="80" spans="1:6" ht="16.5" x14ac:dyDescent="0.3">
      <c r="A80" s="321"/>
      <c r="B80" s="317"/>
      <c r="C80" s="185" t="s">
        <v>413</v>
      </c>
      <c r="D80" s="146">
        <v>2</v>
      </c>
      <c r="E80" s="293"/>
      <c r="F80" s="284"/>
    </row>
    <row r="81" spans="1:14" ht="16.5" x14ac:dyDescent="0.3">
      <c r="A81" s="321"/>
      <c r="B81" s="316" t="s">
        <v>108</v>
      </c>
      <c r="C81" s="183" t="s">
        <v>414</v>
      </c>
      <c r="D81" s="146">
        <v>1</v>
      </c>
      <c r="E81" s="293">
        <f>AVERAGE(D81:D83)</f>
        <v>2.6666666666666665</v>
      </c>
      <c r="F81" s="284"/>
    </row>
    <row r="82" spans="1:14" ht="16.5" x14ac:dyDescent="0.3">
      <c r="A82" s="321"/>
      <c r="B82" s="324"/>
      <c r="C82" s="183" t="s">
        <v>625</v>
      </c>
      <c r="D82" s="146">
        <v>4</v>
      </c>
      <c r="E82" s="293"/>
      <c r="F82" s="284"/>
    </row>
    <row r="83" spans="1:14" ht="16.5" x14ac:dyDescent="0.3">
      <c r="A83" s="321"/>
      <c r="B83" s="317"/>
      <c r="C83" s="191" t="s">
        <v>415</v>
      </c>
      <c r="D83" s="146">
        <v>3</v>
      </c>
      <c r="E83" s="293"/>
      <c r="F83" s="284"/>
    </row>
    <row r="84" spans="1:14" ht="16.5" customHeight="1" x14ac:dyDescent="0.3">
      <c r="A84" s="321"/>
      <c r="B84" s="289" t="s">
        <v>416</v>
      </c>
      <c r="C84" s="183" t="s">
        <v>417</v>
      </c>
      <c r="D84" s="146">
        <v>5</v>
      </c>
      <c r="E84" s="293">
        <f>AVERAGE(D84:D87)</f>
        <v>4.25</v>
      </c>
      <c r="F84" s="284"/>
    </row>
    <row r="85" spans="1:14" ht="16.5" x14ac:dyDescent="0.3">
      <c r="A85" s="321"/>
      <c r="B85" s="289"/>
      <c r="C85" s="183" t="s">
        <v>418</v>
      </c>
      <c r="D85" s="146">
        <v>2</v>
      </c>
      <c r="E85" s="293"/>
      <c r="F85" s="284"/>
    </row>
    <row r="86" spans="1:14" ht="16.5" x14ac:dyDescent="0.3">
      <c r="A86" s="321"/>
      <c r="B86" s="289"/>
      <c r="C86" s="183" t="s">
        <v>419</v>
      </c>
      <c r="D86" s="146">
        <v>4</v>
      </c>
      <c r="E86" s="293"/>
      <c r="F86" s="284"/>
    </row>
    <row r="87" spans="1:14" ht="16.5" x14ac:dyDescent="0.3">
      <c r="A87" s="321"/>
      <c r="B87" s="290"/>
      <c r="C87" s="191" t="s">
        <v>420</v>
      </c>
      <c r="D87" s="146">
        <v>6</v>
      </c>
      <c r="E87" s="293"/>
      <c r="F87" s="284"/>
    </row>
    <row r="88" spans="1:14" ht="16.5" x14ac:dyDescent="0.3">
      <c r="A88" s="321"/>
      <c r="B88" s="197" t="s">
        <v>118</v>
      </c>
      <c r="C88" s="191" t="s">
        <v>119</v>
      </c>
      <c r="D88" s="146">
        <v>3</v>
      </c>
      <c r="E88" s="293">
        <f>AVERAGE(D88:D89)</f>
        <v>3.5</v>
      </c>
      <c r="F88" s="284"/>
    </row>
    <row r="89" spans="1:14" ht="16.5" x14ac:dyDescent="0.25">
      <c r="A89" s="322"/>
      <c r="B89" s="198" t="s">
        <v>120</v>
      </c>
      <c r="C89" s="199" t="s">
        <v>421</v>
      </c>
      <c r="D89" s="146">
        <v>4</v>
      </c>
      <c r="E89" s="293"/>
      <c r="F89" s="284"/>
    </row>
    <row r="90" spans="1:14" x14ac:dyDescent="0.25">
      <c r="A90" s="325"/>
      <c r="B90" s="326"/>
      <c r="C90" s="326"/>
      <c r="D90" s="175"/>
      <c r="E90" s="175"/>
      <c r="F90" s="327"/>
      <c r="G90" s="175"/>
    </row>
    <row r="91" spans="1:14" x14ac:dyDescent="0.25">
      <c r="A91" s="325"/>
      <c r="B91" s="326"/>
      <c r="C91" s="326"/>
      <c r="D91" s="175"/>
      <c r="E91" s="175"/>
      <c r="F91" s="327"/>
      <c r="G91" s="175"/>
    </row>
    <row r="92" spans="1:14" x14ac:dyDescent="0.25">
      <c r="A92" s="325"/>
      <c r="B92" s="326"/>
      <c r="C92" s="326"/>
      <c r="D92" s="175"/>
      <c r="E92" s="175"/>
      <c r="F92" s="327"/>
      <c r="G92" s="175"/>
    </row>
    <row r="93" spans="1:14" x14ac:dyDescent="0.25">
      <c r="A93" s="325"/>
      <c r="B93" s="326"/>
      <c r="C93" s="326"/>
      <c r="D93" s="175"/>
      <c r="E93" s="175"/>
      <c r="F93" s="327"/>
      <c r="G93" s="175"/>
    </row>
    <row r="94" spans="1:14" x14ac:dyDescent="0.25">
      <c r="A94" s="325"/>
      <c r="B94" s="326"/>
      <c r="C94" s="326"/>
      <c r="D94" s="175"/>
      <c r="E94" s="175"/>
      <c r="F94" s="327"/>
      <c r="G94" s="175"/>
    </row>
    <row r="95" spans="1:14" x14ac:dyDescent="0.25">
      <c r="A95" s="176"/>
      <c r="B95" s="200"/>
      <c r="C95" s="176"/>
      <c r="D95" s="176"/>
      <c r="F95" s="176"/>
      <c r="G95" s="176"/>
      <c r="H95" s="176"/>
      <c r="I95" s="176"/>
      <c r="J95" s="176"/>
      <c r="K95" s="176"/>
      <c r="L95" s="176"/>
      <c r="M95" s="176"/>
      <c r="N95" s="176"/>
    </row>
    <row r="96" spans="1:14" x14ac:dyDescent="0.25">
      <c r="A96" s="176"/>
      <c r="B96" s="200"/>
      <c r="C96" s="176"/>
      <c r="D96" s="176"/>
      <c r="F96" s="176"/>
      <c r="G96" s="176"/>
      <c r="H96" s="176"/>
      <c r="I96" s="176"/>
      <c r="J96" s="176"/>
      <c r="K96" s="176"/>
      <c r="L96" s="176"/>
      <c r="M96" s="176"/>
      <c r="N96" s="176"/>
    </row>
    <row r="97" spans="1:14" x14ac:dyDescent="0.25">
      <c r="A97" s="176"/>
      <c r="B97" s="200"/>
      <c r="C97" s="176"/>
      <c r="D97" s="176"/>
      <c r="F97" s="176"/>
      <c r="G97" s="176"/>
      <c r="H97" s="176"/>
      <c r="I97" s="176"/>
      <c r="J97" s="176"/>
      <c r="K97" s="176"/>
      <c r="L97" s="176"/>
      <c r="M97" s="176"/>
      <c r="N97" s="176"/>
    </row>
    <row r="98" spans="1:14" x14ac:dyDescent="0.25">
      <c r="A98" s="176"/>
      <c r="B98" s="200"/>
      <c r="C98" s="176"/>
      <c r="D98" s="176"/>
      <c r="F98" s="176"/>
      <c r="G98" s="176"/>
      <c r="H98" s="176"/>
      <c r="I98" s="176"/>
      <c r="J98" s="176"/>
      <c r="K98" s="176"/>
      <c r="L98" s="176"/>
      <c r="M98" s="176"/>
      <c r="N98" s="176"/>
    </row>
    <row r="99" spans="1:14" x14ac:dyDescent="0.25">
      <c r="A99" s="176"/>
      <c r="B99" s="200"/>
      <c r="C99" s="176"/>
      <c r="D99" s="176"/>
      <c r="F99" s="176"/>
      <c r="G99" s="176"/>
      <c r="H99" s="176"/>
      <c r="I99" s="176"/>
      <c r="J99" s="176"/>
      <c r="K99" s="176"/>
      <c r="L99" s="176"/>
      <c r="M99" s="176"/>
      <c r="N99" s="176"/>
    </row>
    <row r="100" spans="1:14" x14ac:dyDescent="0.25">
      <c r="A100" s="176"/>
      <c r="B100" s="200"/>
      <c r="C100" s="176"/>
      <c r="D100" s="176"/>
      <c r="F100" s="176"/>
      <c r="G100" s="176"/>
      <c r="H100" s="176"/>
      <c r="I100" s="176"/>
      <c r="J100" s="176"/>
      <c r="K100" s="176"/>
      <c r="L100" s="176"/>
      <c r="M100" s="176"/>
      <c r="N100" s="176"/>
    </row>
    <row r="101" spans="1:14" x14ac:dyDescent="0.25">
      <c r="A101" s="176"/>
      <c r="B101" s="200"/>
      <c r="C101" s="176"/>
      <c r="D101" s="176"/>
      <c r="F101" s="176"/>
      <c r="G101" s="176"/>
      <c r="H101" s="176"/>
      <c r="I101" s="176"/>
      <c r="J101" s="176"/>
      <c r="K101" s="176"/>
      <c r="L101" s="176"/>
      <c r="M101" s="176"/>
      <c r="N101" s="176"/>
    </row>
    <row r="102" spans="1:14" x14ac:dyDescent="0.25">
      <c r="A102" s="176"/>
      <c r="B102" s="200"/>
      <c r="C102" s="176"/>
      <c r="D102" s="176"/>
      <c r="F102" s="176"/>
      <c r="G102" s="176"/>
      <c r="H102" s="176"/>
      <c r="I102" s="176"/>
      <c r="J102" s="176"/>
      <c r="K102" s="176"/>
      <c r="L102" s="176"/>
      <c r="M102" s="176"/>
      <c r="N102" s="176"/>
    </row>
    <row r="103" spans="1:14" x14ac:dyDescent="0.25">
      <c r="A103" s="176"/>
      <c r="B103" s="200"/>
      <c r="C103" s="176"/>
      <c r="D103" s="176"/>
      <c r="F103" s="176"/>
      <c r="G103" s="176"/>
      <c r="H103" s="176"/>
      <c r="I103" s="176"/>
      <c r="J103" s="176"/>
      <c r="K103" s="176"/>
      <c r="L103" s="176"/>
      <c r="M103" s="176"/>
      <c r="N103" s="176"/>
    </row>
    <row r="104" spans="1:14" x14ac:dyDescent="0.25">
      <c r="A104" s="176"/>
      <c r="B104" s="200"/>
      <c r="C104" s="176"/>
      <c r="D104" s="176"/>
      <c r="F104" s="176"/>
      <c r="G104" s="176"/>
      <c r="H104" s="176"/>
      <c r="I104" s="176"/>
      <c r="J104" s="176"/>
      <c r="K104" s="176"/>
      <c r="L104" s="176"/>
      <c r="M104" s="176"/>
      <c r="N104" s="176"/>
    </row>
    <row r="105" spans="1:14" x14ac:dyDescent="0.25">
      <c r="A105" s="176"/>
      <c r="B105" s="200"/>
      <c r="C105" s="176"/>
      <c r="D105" s="176"/>
      <c r="F105" s="176"/>
      <c r="G105" s="176"/>
      <c r="H105" s="176"/>
      <c r="I105" s="176"/>
      <c r="J105" s="176"/>
      <c r="K105" s="176"/>
      <c r="L105" s="176"/>
      <c r="M105" s="176"/>
      <c r="N105" s="176"/>
    </row>
    <row r="106" spans="1:14" x14ac:dyDescent="0.25">
      <c r="A106" s="176"/>
      <c r="B106" s="200"/>
      <c r="C106" s="176"/>
      <c r="D106" s="176"/>
      <c r="F106" s="176"/>
      <c r="G106" s="176"/>
      <c r="H106" s="176"/>
      <c r="I106" s="176"/>
      <c r="J106" s="176"/>
      <c r="K106" s="176"/>
      <c r="L106" s="176"/>
      <c r="M106" s="176"/>
      <c r="N106" s="176"/>
    </row>
    <row r="107" spans="1:14" x14ac:dyDescent="0.25">
      <c r="A107" s="176"/>
      <c r="B107" s="200"/>
      <c r="C107" s="176"/>
      <c r="D107" s="176"/>
      <c r="F107" s="176"/>
      <c r="G107" s="176"/>
      <c r="H107" s="176"/>
      <c r="I107" s="176"/>
      <c r="J107" s="176"/>
      <c r="K107" s="176"/>
      <c r="L107" s="176"/>
      <c r="M107" s="176"/>
      <c r="N107" s="176"/>
    </row>
    <row r="108" spans="1:14" x14ac:dyDescent="0.25">
      <c r="A108" s="176"/>
      <c r="B108" s="200"/>
      <c r="C108" s="176"/>
      <c r="D108" s="176"/>
      <c r="F108" s="176"/>
      <c r="G108" s="176"/>
      <c r="H108" s="176"/>
      <c r="I108" s="176"/>
      <c r="J108" s="176"/>
      <c r="K108" s="176"/>
      <c r="L108" s="176"/>
      <c r="M108" s="176"/>
      <c r="N108" s="176"/>
    </row>
    <row r="109" spans="1:14" x14ac:dyDescent="0.25">
      <c r="A109" s="176"/>
      <c r="B109" s="200"/>
      <c r="C109" s="176"/>
      <c r="D109" s="176"/>
      <c r="F109" s="176"/>
      <c r="G109" s="176"/>
      <c r="H109" s="176"/>
      <c r="I109" s="176"/>
      <c r="J109" s="176"/>
      <c r="K109" s="176"/>
      <c r="L109" s="176"/>
      <c r="M109" s="176"/>
      <c r="N109" s="176"/>
    </row>
    <row r="110" spans="1:14" x14ac:dyDescent="0.25">
      <c r="A110" s="176"/>
      <c r="B110" s="200"/>
      <c r="C110" s="176"/>
      <c r="D110" s="176"/>
      <c r="F110" s="176"/>
      <c r="G110" s="176"/>
      <c r="H110" s="176"/>
      <c r="I110" s="176"/>
      <c r="J110" s="176"/>
      <c r="K110" s="176"/>
      <c r="L110" s="176"/>
      <c r="M110" s="176"/>
      <c r="N110" s="176"/>
    </row>
    <row r="111" spans="1:14" x14ac:dyDescent="0.25">
      <c r="A111" s="176"/>
      <c r="B111" s="200"/>
      <c r="C111" s="176"/>
      <c r="D111" s="176"/>
      <c r="F111" s="176"/>
      <c r="G111" s="176"/>
      <c r="H111" s="176"/>
      <c r="I111" s="176"/>
      <c r="J111" s="176"/>
      <c r="K111" s="176"/>
      <c r="L111" s="176"/>
      <c r="M111" s="176"/>
      <c r="N111" s="176"/>
    </row>
    <row r="112" spans="1:14" x14ac:dyDescent="0.25">
      <c r="A112" s="176"/>
      <c r="B112" s="200"/>
      <c r="C112" s="176"/>
      <c r="D112" s="176"/>
      <c r="F112" s="176"/>
      <c r="G112" s="176"/>
      <c r="H112" s="176"/>
      <c r="I112" s="176"/>
      <c r="J112" s="176"/>
      <c r="K112" s="176"/>
      <c r="L112" s="176"/>
      <c r="M112" s="176"/>
      <c r="N112" s="176"/>
    </row>
    <row r="113" spans="1:14" x14ac:dyDescent="0.25">
      <c r="A113" s="176"/>
      <c r="B113" s="200"/>
      <c r="C113" s="176"/>
      <c r="D113" s="176"/>
      <c r="F113" s="176"/>
      <c r="G113" s="176"/>
      <c r="H113" s="176"/>
      <c r="I113" s="176"/>
      <c r="J113" s="176"/>
      <c r="K113" s="176"/>
      <c r="L113" s="176"/>
      <c r="M113" s="176"/>
      <c r="N113" s="176"/>
    </row>
    <row r="114" spans="1:14" x14ac:dyDescent="0.25">
      <c r="A114" s="176"/>
      <c r="B114" s="200"/>
      <c r="C114" s="176"/>
      <c r="D114" s="176"/>
      <c r="F114" s="176"/>
      <c r="G114" s="176"/>
      <c r="H114" s="176"/>
      <c r="I114" s="176"/>
      <c r="J114" s="176"/>
      <c r="K114" s="176"/>
      <c r="L114" s="176"/>
      <c r="M114" s="176"/>
      <c r="N114" s="176"/>
    </row>
    <row r="115" spans="1:14" x14ac:dyDescent="0.25">
      <c r="A115" s="176"/>
      <c r="B115" s="200"/>
      <c r="C115" s="176"/>
      <c r="D115" s="176"/>
      <c r="F115" s="176"/>
      <c r="G115" s="176"/>
      <c r="H115" s="176"/>
      <c r="I115" s="176"/>
      <c r="J115" s="176"/>
      <c r="K115" s="176"/>
      <c r="L115" s="176"/>
      <c r="M115" s="176"/>
      <c r="N115" s="176"/>
    </row>
    <row r="116" spans="1:14" x14ac:dyDescent="0.25">
      <c r="A116" s="176"/>
      <c r="B116" s="200"/>
      <c r="C116" s="176"/>
      <c r="D116" s="176"/>
      <c r="F116" s="176"/>
      <c r="G116" s="176"/>
      <c r="H116" s="176"/>
      <c r="I116" s="176"/>
      <c r="J116" s="176"/>
      <c r="K116" s="176"/>
      <c r="L116" s="176"/>
      <c r="M116" s="176"/>
      <c r="N116" s="176"/>
    </row>
    <row r="117" spans="1:14" x14ac:dyDescent="0.25">
      <c r="A117" s="176"/>
      <c r="B117" s="200"/>
      <c r="C117" s="176"/>
      <c r="D117" s="176"/>
      <c r="F117" s="176"/>
      <c r="G117" s="176"/>
      <c r="H117" s="176"/>
      <c r="I117" s="176"/>
      <c r="J117" s="176"/>
      <c r="K117" s="176"/>
      <c r="L117" s="176"/>
      <c r="M117" s="176"/>
      <c r="N117" s="176"/>
    </row>
    <row r="118" spans="1:14" x14ac:dyDescent="0.25">
      <c r="A118" s="176"/>
      <c r="B118" s="200"/>
      <c r="C118" s="176"/>
      <c r="D118" s="176"/>
      <c r="F118" s="176"/>
      <c r="G118" s="176"/>
      <c r="H118" s="176"/>
      <c r="I118" s="176"/>
      <c r="J118" s="176"/>
      <c r="K118" s="176"/>
      <c r="L118" s="176"/>
      <c r="M118" s="176"/>
      <c r="N118" s="176"/>
    </row>
    <row r="119" spans="1:14" x14ac:dyDescent="0.25">
      <c r="A119" s="176"/>
      <c r="B119" s="200"/>
      <c r="C119" s="176"/>
      <c r="D119" s="176"/>
      <c r="F119" s="176"/>
      <c r="G119" s="176"/>
      <c r="H119" s="176"/>
      <c r="I119" s="176"/>
      <c r="J119" s="176"/>
      <c r="K119" s="176"/>
      <c r="L119" s="176"/>
      <c r="M119" s="176"/>
      <c r="N119" s="176"/>
    </row>
    <row r="120" spans="1:14" x14ac:dyDescent="0.25">
      <c r="A120" s="176"/>
      <c r="B120" s="200"/>
      <c r="C120" s="176"/>
      <c r="D120" s="176"/>
      <c r="F120" s="176"/>
      <c r="G120" s="176"/>
      <c r="H120" s="176"/>
      <c r="I120" s="176"/>
      <c r="J120" s="176"/>
      <c r="K120" s="176"/>
      <c r="L120" s="176"/>
      <c r="M120" s="176"/>
      <c r="N120" s="176"/>
    </row>
    <row r="121" spans="1:14" x14ac:dyDescent="0.25">
      <c r="A121" s="176"/>
      <c r="B121" s="200"/>
      <c r="C121" s="176"/>
      <c r="D121" s="176"/>
      <c r="F121" s="176"/>
      <c r="G121" s="176"/>
      <c r="H121" s="176"/>
      <c r="I121" s="176"/>
      <c r="J121" s="176"/>
      <c r="K121" s="176"/>
      <c r="L121" s="176"/>
      <c r="M121" s="176"/>
      <c r="N121" s="176"/>
    </row>
    <row r="122" spans="1:14" x14ac:dyDescent="0.25">
      <c r="A122" s="176"/>
      <c r="B122" s="200"/>
      <c r="C122" s="176"/>
      <c r="D122" s="176"/>
      <c r="F122" s="176"/>
      <c r="G122" s="176"/>
      <c r="H122" s="176"/>
      <c r="I122" s="176"/>
      <c r="J122" s="176"/>
      <c r="K122" s="176"/>
      <c r="L122" s="176"/>
      <c r="M122" s="176"/>
      <c r="N122" s="176"/>
    </row>
    <row r="123" spans="1:14" x14ac:dyDescent="0.25">
      <c r="A123" s="176"/>
      <c r="B123" s="200"/>
      <c r="C123" s="176"/>
      <c r="D123" s="176"/>
      <c r="F123" s="176"/>
      <c r="G123" s="176"/>
      <c r="H123" s="176"/>
      <c r="I123" s="176"/>
      <c r="J123" s="176"/>
      <c r="K123" s="176"/>
      <c r="L123" s="176"/>
      <c r="M123" s="176"/>
      <c r="N123" s="176"/>
    </row>
    <row r="124" spans="1:14" x14ac:dyDescent="0.25">
      <c r="A124" s="176"/>
      <c r="B124" s="200"/>
      <c r="C124" s="176"/>
      <c r="D124" s="176"/>
      <c r="F124" s="176"/>
      <c r="G124" s="176"/>
      <c r="H124" s="176"/>
      <c r="I124" s="176"/>
      <c r="J124" s="176"/>
      <c r="K124" s="176"/>
      <c r="L124" s="176"/>
      <c r="M124" s="176"/>
      <c r="N124" s="176"/>
    </row>
    <row r="125" spans="1:14" x14ac:dyDescent="0.25">
      <c r="A125" s="176"/>
      <c r="B125" s="200"/>
      <c r="C125" s="176"/>
      <c r="D125" s="176"/>
      <c r="F125" s="176"/>
      <c r="G125" s="176"/>
      <c r="H125" s="176"/>
      <c r="I125" s="176"/>
      <c r="J125" s="176"/>
      <c r="K125" s="176"/>
      <c r="L125" s="176"/>
      <c r="M125" s="176"/>
      <c r="N125" s="176"/>
    </row>
    <row r="126" spans="1:14" x14ac:dyDescent="0.25">
      <c r="A126" s="176"/>
      <c r="B126" s="200"/>
      <c r="C126" s="176"/>
      <c r="D126" s="176"/>
      <c r="F126" s="176"/>
      <c r="G126" s="176"/>
      <c r="H126" s="176"/>
      <c r="I126" s="176"/>
      <c r="J126" s="176"/>
      <c r="K126" s="176"/>
      <c r="L126" s="176"/>
      <c r="M126" s="176"/>
      <c r="N126" s="176"/>
    </row>
    <row r="127" spans="1:14" x14ac:dyDescent="0.25">
      <c r="A127" s="176"/>
      <c r="B127" s="200"/>
      <c r="C127" s="176"/>
      <c r="D127" s="176"/>
      <c r="F127" s="176"/>
      <c r="G127" s="176"/>
      <c r="H127" s="176"/>
      <c r="I127" s="176"/>
      <c r="J127" s="176"/>
      <c r="K127" s="176"/>
      <c r="L127" s="176"/>
      <c r="M127" s="176"/>
      <c r="N127" s="176"/>
    </row>
    <row r="128" spans="1:14" x14ac:dyDescent="0.25">
      <c r="A128" s="176"/>
      <c r="B128" s="200"/>
      <c r="C128" s="176"/>
      <c r="D128" s="176"/>
      <c r="F128" s="176"/>
      <c r="G128" s="176"/>
      <c r="H128" s="176"/>
      <c r="I128" s="176"/>
      <c r="J128" s="176"/>
      <c r="K128" s="176"/>
      <c r="L128" s="176"/>
      <c r="M128" s="176"/>
      <c r="N128" s="176"/>
    </row>
    <row r="129" spans="1:14" x14ac:dyDescent="0.25">
      <c r="A129" s="176"/>
      <c r="B129" s="200"/>
      <c r="C129" s="176"/>
      <c r="D129" s="176"/>
      <c r="F129" s="176"/>
      <c r="G129" s="176"/>
      <c r="H129" s="176"/>
      <c r="I129" s="176"/>
      <c r="J129" s="176"/>
      <c r="K129" s="176"/>
      <c r="L129" s="176"/>
      <c r="M129" s="176"/>
      <c r="N129" s="176"/>
    </row>
    <row r="130" spans="1:14" x14ac:dyDescent="0.25">
      <c r="A130" s="176"/>
      <c r="B130" s="200"/>
      <c r="C130" s="176"/>
      <c r="D130" s="176"/>
      <c r="F130" s="176"/>
      <c r="G130" s="176"/>
      <c r="H130" s="176"/>
      <c r="I130" s="176"/>
      <c r="J130" s="176"/>
      <c r="K130" s="176"/>
      <c r="L130" s="176"/>
      <c r="M130" s="176"/>
      <c r="N130" s="176"/>
    </row>
    <row r="131" spans="1:14" x14ac:dyDescent="0.25">
      <c r="A131" s="176"/>
      <c r="B131" s="200"/>
      <c r="C131" s="176"/>
      <c r="D131" s="176"/>
      <c r="F131" s="176"/>
      <c r="G131" s="176"/>
      <c r="H131" s="176"/>
      <c r="I131" s="176"/>
      <c r="J131" s="176"/>
      <c r="K131" s="176"/>
      <c r="L131" s="176"/>
      <c r="M131" s="176"/>
      <c r="N131" s="176"/>
    </row>
    <row r="132" spans="1:14" x14ac:dyDescent="0.25">
      <c r="A132" s="176"/>
      <c r="B132" s="200"/>
      <c r="C132" s="176"/>
      <c r="D132" s="176"/>
      <c r="F132" s="176"/>
      <c r="G132" s="176"/>
      <c r="H132" s="176"/>
      <c r="I132" s="176"/>
      <c r="J132" s="176"/>
      <c r="K132" s="176"/>
      <c r="L132" s="176"/>
      <c r="M132" s="176"/>
      <c r="N132" s="176"/>
    </row>
    <row r="133" spans="1:14" x14ac:dyDescent="0.25">
      <c r="A133" s="176"/>
      <c r="B133" s="200"/>
      <c r="C133" s="176"/>
      <c r="D133" s="176"/>
      <c r="F133" s="176"/>
      <c r="G133" s="176"/>
      <c r="H133" s="176"/>
      <c r="I133" s="176"/>
      <c r="J133" s="176"/>
      <c r="K133" s="176"/>
      <c r="L133" s="176"/>
      <c r="M133" s="176"/>
      <c r="N133" s="176"/>
    </row>
    <row r="134" spans="1:14" x14ac:dyDescent="0.25">
      <c r="A134" s="176"/>
      <c r="B134" s="200"/>
      <c r="C134" s="176"/>
      <c r="D134" s="176"/>
      <c r="F134" s="176"/>
      <c r="G134" s="176"/>
      <c r="H134" s="176"/>
      <c r="I134" s="176"/>
      <c r="J134" s="176"/>
      <c r="K134" s="176"/>
      <c r="L134" s="176"/>
      <c r="M134" s="176"/>
      <c r="N134" s="176"/>
    </row>
    <row r="135" spans="1:14" x14ac:dyDescent="0.25">
      <c r="A135" s="176"/>
      <c r="B135" s="200"/>
      <c r="C135" s="176"/>
      <c r="D135" s="176"/>
      <c r="F135" s="176"/>
      <c r="G135" s="176"/>
      <c r="H135" s="176"/>
      <c r="I135" s="176"/>
      <c r="J135" s="176"/>
      <c r="K135" s="176"/>
      <c r="L135" s="176"/>
      <c r="M135" s="176"/>
      <c r="N135" s="176"/>
    </row>
    <row r="136" spans="1:14" x14ac:dyDescent="0.25">
      <c r="A136" s="176"/>
      <c r="B136" s="200"/>
      <c r="C136" s="176"/>
      <c r="D136" s="176"/>
      <c r="F136" s="176"/>
      <c r="G136" s="176"/>
      <c r="H136" s="176"/>
      <c r="I136" s="176"/>
      <c r="J136" s="176"/>
      <c r="K136" s="176"/>
      <c r="L136" s="176"/>
      <c r="M136" s="176"/>
      <c r="N136" s="176"/>
    </row>
    <row r="137" spans="1:14" x14ac:dyDescent="0.25">
      <c r="A137" s="176"/>
      <c r="B137" s="200"/>
      <c r="C137" s="176"/>
      <c r="D137" s="176"/>
      <c r="F137" s="176"/>
      <c r="G137" s="176"/>
      <c r="H137" s="176"/>
      <c r="I137" s="176"/>
      <c r="J137" s="176"/>
      <c r="K137" s="176"/>
      <c r="L137" s="176"/>
      <c r="M137" s="176"/>
      <c r="N137" s="176"/>
    </row>
    <row r="138" spans="1:14" x14ac:dyDescent="0.25">
      <c r="A138" s="176"/>
      <c r="B138" s="200"/>
      <c r="C138" s="176"/>
      <c r="D138" s="176"/>
      <c r="F138" s="176"/>
      <c r="G138" s="176"/>
      <c r="H138" s="176"/>
      <c r="I138" s="176"/>
      <c r="J138" s="176"/>
      <c r="K138" s="176"/>
      <c r="L138" s="176"/>
      <c r="M138" s="176"/>
      <c r="N138" s="176"/>
    </row>
    <row r="139" spans="1:14" x14ac:dyDescent="0.25">
      <c r="A139" s="176"/>
      <c r="B139" s="200"/>
      <c r="C139" s="176"/>
      <c r="D139" s="176"/>
      <c r="F139" s="176"/>
      <c r="G139" s="176"/>
      <c r="H139" s="176"/>
      <c r="I139" s="176"/>
      <c r="J139" s="176"/>
      <c r="K139" s="176"/>
      <c r="L139" s="176"/>
      <c r="M139" s="176"/>
      <c r="N139" s="176"/>
    </row>
    <row r="140" spans="1:14" x14ac:dyDescent="0.25">
      <c r="A140" s="176"/>
      <c r="B140" s="200"/>
      <c r="C140" s="176"/>
      <c r="D140" s="176"/>
      <c r="F140" s="176"/>
      <c r="G140" s="176"/>
      <c r="H140" s="176"/>
      <c r="I140" s="176"/>
      <c r="J140" s="176"/>
      <c r="K140" s="176"/>
      <c r="L140" s="176"/>
      <c r="M140" s="176"/>
      <c r="N140" s="176"/>
    </row>
    <row r="141" spans="1:14" x14ac:dyDescent="0.25">
      <c r="A141" s="176"/>
      <c r="B141" s="200"/>
      <c r="C141" s="176"/>
      <c r="D141" s="176"/>
      <c r="F141" s="176"/>
      <c r="G141" s="176"/>
      <c r="H141" s="176"/>
      <c r="I141" s="176"/>
      <c r="J141" s="176"/>
      <c r="K141" s="176"/>
      <c r="L141" s="176"/>
      <c r="M141" s="176"/>
      <c r="N141" s="176"/>
    </row>
    <row r="142" spans="1:14" x14ac:dyDescent="0.25">
      <c r="A142" s="176"/>
      <c r="B142" s="200"/>
      <c r="C142" s="176"/>
      <c r="D142" s="176"/>
      <c r="F142" s="176"/>
      <c r="G142" s="176"/>
      <c r="H142" s="176"/>
      <c r="I142" s="176"/>
      <c r="J142" s="176"/>
      <c r="K142" s="176"/>
      <c r="L142" s="176"/>
      <c r="M142" s="176"/>
      <c r="N142" s="176"/>
    </row>
    <row r="143" spans="1:14" x14ac:dyDescent="0.25">
      <c r="A143" s="176"/>
      <c r="B143" s="200"/>
      <c r="C143" s="176"/>
      <c r="D143" s="176"/>
      <c r="F143" s="176"/>
      <c r="G143" s="176"/>
      <c r="H143" s="176"/>
      <c r="I143" s="176"/>
      <c r="J143" s="176"/>
      <c r="K143" s="176"/>
      <c r="L143" s="176"/>
      <c r="M143" s="176"/>
      <c r="N143" s="176"/>
    </row>
    <row r="144" spans="1:14" x14ac:dyDescent="0.25">
      <c r="A144" s="176"/>
      <c r="B144" s="200"/>
      <c r="C144" s="176"/>
      <c r="D144" s="176"/>
      <c r="F144" s="176"/>
      <c r="G144" s="176"/>
      <c r="H144" s="176"/>
      <c r="I144" s="176"/>
      <c r="J144" s="176"/>
      <c r="K144" s="176"/>
      <c r="L144" s="176"/>
      <c r="M144" s="176"/>
      <c r="N144" s="176"/>
    </row>
    <row r="145" spans="1:14" x14ac:dyDescent="0.25">
      <c r="A145" s="176"/>
      <c r="B145" s="200"/>
      <c r="C145" s="176"/>
      <c r="D145" s="176"/>
      <c r="F145" s="176"/>
      <c r="G145" s="176"/>
      <c r="H145" s="176"/>
      <c r="I145" s="176"/>
      <c r="J145" s="176"/>
      <c r="K145" s="176"/>
      <c r="L145" s="176"/>
      <c r="M145" s="176"/>
      <c r="N145" s="176"/>
    </row>
    <row r="146" spans="1:14" x14ac:dyDescent="0.25">
      <c r="A146" s="176"/>
      <c r="B146" s="200"/>
      <c r="C146" s="176"/>
      <c r="D146" s="176"/>
      <c r="F146" s="176"/>
      <c r="G146" s="176"/>
      <c r="H146" s="176"/>
      <c r="I146" s="176"/>
      <c r="J146" s="176"/>
      <c r="K146" s="176"/>
      <c r="L146" s="176"/>
      <c r="M146" s="176"/>
      <c r="N146" s="176"/>
    </row>
    <row r="147" spans="1:14" x14ac:dyDescent="0.25">
      <c r="A147" s="176"/>
      <c r="B147" s="200"/>
      <c r="C147" s="176"/>
      <c r="D147" s="176"/>
      <c r="F147" s="176"/>
      <c r="G147" s="176"/>
      <c r="H147" s="176"/>
      <c r="I147" s="176"/>
      <c r="J147" s="176"/>
      <c r="K147" s="176"/>
      <c r="L147" s="176"/>
      <c r="M147" s="176"/>
      <c r="N147" s="176"/>
    </row>
    <row r="148" spans="1:14" x14ac:dyDescent="0.25">
      <c r="A148" s="176"/>
      <c r="B148" s="200"/>
      <c r="C148" s="176"/>
      <c r="D148" s="176"/>
      <c r="F148" s="176"/>
      <c r="G148" s="176"/>
      <c r="H148" s="176"/>
      <c r="I148" s="176"/>
      <c r="J148" s="176"/>
      <c r="K148" s="176"/>
      <c r="L148" s="176"/>
      <c r="M148" s="176"/>
      <c r="N148" s="176"/>
    </row>
    <row r="149" spans="1:14" x14ac:dyDescent="0.25">
      <c r="A149" s="176"/>
      <c r="B149" s="200"/>
      <c r="C149" s="176"/>
      <c r="D149" s="176"/>
      <c r="F149" s="176"/>
      <c r="G149" s="176"/>
      <c r="H149" s="176"/>
      <c r="I149" s="176"/>
      <c r="J149" s="176"/>
      <c r="K149" s="176"/>
      <c r="L149" s="176"/>
      <c r="M149" s="176"/>
      <c r="N149" s="176"/>
    </row>
    <row r="150" spans="1:14" x14ac:dyDescent="0.25">
      <c r="A150" s="176"/>
      <c r="B150" s="200"/>
      <c r="C150" s="176"/>
      <c r="D150" s="176"/>
      <c r="F150" s="176"/>
      <c r="G150" s="176"/>
      <c r="H150" s="176"/>
      <c r="I150" s="176"/>
      <c r="J150" s="176"/>
      <c r="K150" s="176"/>
      <c r="L150" s="176"/>
      <c r="M150" s="176"/>
      <c r="N150" s="176"/>
    </row>
    <row r="151" spans="1:14" x14ac:dyDescent="0.25">
      <c r="A151" s="176"/>
      <c r="B151" s="200"/>
      <c r="C151" s="176"/>
      <c r="D151" s="176"/>
      <c r="F151" s="176"/>
      <c r="G151" s="176"/>
      <c r="H151" s="176"/>
      <c r="I151" s="176"/>
      <c r="J151" s="176"/>
      <c r="K151" s="176"/>
      <c r="L151" s="176"/>
      <c r="M151" s="176"/>
      <c r="N151" s="176"/>
    </row>
    <row r="152" spans="1:14" x14ac:dyDescent="0.25">
      <c r="A152" s="176"/>
      <c r="B152" s="200"/>
      <c r="C152" s="176"/>
      <c r="D152" s="176"/>
      <c r="F152" s="176"/>
      <c r="G152" s="176"/>
      <c r="H152" s="176"/>
      <c r="I152" s="176"/>
      <c r="J152" s="176"/>
      <c r="K152" s="176"/>
      <c r="L152" s="176"/>
      <c r="M152" s="176"/>
      <c r="N152" s="176"/>
    </row>
    <row r="153" spans="1:14" x14ac:dyDescent="0.25">
      <c r="A153" s="176"/>
      <c r="B153" s="200"/>
      <c r="C153" s="176"/>
      <c r="D153" s="176"/>
      <c r="F153" s="176"/>
      <c r="G153" s="176"/>
      <c r="H153" s="176"/>
      <c r="I153" s="176"/>
      <c r="J153" s="176"/>
      <c r="K153" s="176"/>
      <c r="L153" s="176"/>
      <c r="M153" s="176"/>
      <c r="N153" s="176"/>
    </row>
    <row r="154" spans="1:14" x14ac:dyDescent="0.25">
      <c r="A154" s="176"/>
      <c r="B154" s="200"/>
      <c r="C154" s="176"/>
      <c r="D154" s="176"/>
      <c r="F154" s="176"/>
      <c r="G154" s="176"/>
      <c r="H154" s="176"/>
      <c r="I154" s="176"/>
      <c r="J154" s="176"/>
      <c r="K154" s="176"/>
      <c r="L154" s="176"/>
      <c r="M154" s="176"/>
      <c r="N154" s="176"/>
    </row>
    <row r="155" spans="1:14" x14ac:dyDescent="0.25">
      <c r="A155" s="176"/>
      <c r="B155" s="200"/>
      <c r="C155" s="176"/>
      <c r="D155" s="176"/>
      <c r="F155" s="176"/>
      <c r="G155" s="176"/>
      <c r="H155" s="176"/>
      <c r="I155" s="176"/>
      <c r="J155" s="176"/>
      <c r="K155" s="176"/>
      <c r="L155" s="176"/>
      <c r="M155" s="176"/>
      <c r="N155" s="176"/>
    </row>
    <row r="156" spans="1:14" x14ac:dyDescent="0.25">
      <c r="A156" s="176"/>
      <c r="B156" s="200"/>
      <c r="C156" s="176"/>
      <c r="D156" s="176"/>
      <c r="F156" s="176"/>
      <c r="G156" s="176"/>
      <c r="H156" s="176"/>
      <c r="I156" s="176"/>
      <c r="J156" s="176"/>
      <c r="K156" s="176"/>
      <c r="L156" s="176"/>
      <c r="M156" s="176"/>
      <c r="N156" s="176"/>
    </row>
    <row r="157" spans="1:14" x14ac:dyDescent="0.25">
      <c r="A157" s="176"/>
      <c r="B157" s="200"/>
      <c r="C157" s="176"/>
      <c r="D157" s="176"/>
      <c r="F157" s="176"/>
      <c r="G157" s="176"/>
      <c r="H157" s="176"/>
      <c r="I157" s="176"/>
      <c r="J157" s="176"/>
      <c r="K157" s="176"/>
      <c r="L157" s="176"/>
      <c r="M157" s="176"/>
      <c r="N157" s="176"/>
    </row>
    <row r="158" spans="1:14" x14ac:dyDescent="0.25">
      <c r="A158" s="176"/>
      <c r="B158" s="200"/>
      <c r="C158" s="176"/>
      <c r="D158" s="176"/>
      <c r="F158" s="176"/>
      <c r="G158" s="176"/>
      <c r="H158" s="176"/>
      <c r="I158" s="176"/>
      <c r="J158" s="176"/>
      <c r="K158" s="176"/>
      <c r="L158" s="176"/>
      <c r="M158" s="176"/>
      <c r="N158" s="176"/>
    </row>
    <row r="159" spans="1:14" x14ac:dyDescent="0.25">
      <c r="A159" s="176"/>
      <c r="B159" s="200"/>
      <c r="C159" s="176"/>
      <c r="D159" s="176"/>
      <c r="F159" s="176"/>
      <c r="G159" s="176"/>
      <c r="H159" s="176"/>
      <c r="I159" s="176"/>
      <c r="J159" s="176"/>
      <c r="K159" s="176"/>
      <c r="L159" s="176"/>
      <c r="M159" s="176"/>
      <c r="N159" s="176"/>
    </row>
    <row r="160" spans="1:14" x14ac:dyDescent="0.25">
      <c r="A160" s="176"/>
      <c r="B160" s="200"/>
      <c r="C160" s="176"/>
      <c r="D160" s="176"/>
      <c r="F160" s="176"/>
      <c r="G160" s="176"/>
      <c r="H160" s="176"/>
      <c r="I160" s="176"/>
      <c r="J160" s="176"/>
      <c r="K160" s="176"/>
      <c r="L160" s="176"/>
      <c r="M160" s="176"/>
      <c r="N160" s="176"/>
    </row>
    <row r="161" spans="1:14" x14ac:dyDescent="0.25">
      <c r="A161" s="176"/>
      <c r="B161" s="200"/>
      <c r="C161" s="176"/>
      <c r="D161" s="176"/>
      <c r="F161" s="176"/>
      <c r="G161" s="176"/>
      <c r="H161" s="176"/>
      <c r="I161" s="176"/>
      <c r="J161" s="176"/>
      <c r="K161" s="176"/>
      <c r="L161" s="176"/>
      <c r="M161" s="176"/>
      <c r="N161" s="176"/>
    </row>
    <row r="162" spans="1:14" x14ac:dyDescent="0.25">
      <c r="A162" s="176"/>
      <c r="B162" s="200"/>
      <c r="C162" s="176"/>
      <c r="D162" s="176"/>
      <c r="F162" s="176"/>
      <c r="G162" s="176"/>
      <c r="H162" s="176"/>
      <c r="I162" s="176"/>
      <c r="J162" s="176"/>
      <c r="K162" s="176"/>
      <c r="L162" s="176"/>
      <c r="M162" s="176"/>
      <c r="N162" s="176"/>
    </row>
    <row r="163" spans="1:14" x14ac:dyDescent="0.25">
      <c r="A163" s="176"/>
      <c r="B163" s="200"/>
      <c r="C163" s="176"/>
      <c r="D163" s="176"/>
      <c r="F163" s="176"/>
      <c r="G163" s="176"/>
      <c r="H163" s="176"/>
      <c r="I163" s="176"/>
      <c r="J163" s="176"/>
      <c r="K163" s="176"/>
      <c r="L163" s="176"/>
      <c r="M163" s="176"/>
      <c r="N163" s="176"/>
    </row>
    <row r="164" spans="1:14" x14ac:dyDescent="0.25">
      <c r="A164" s="176"/>
      <c r="B164" s="200"/>
      <c r="C164" s="176"/>
      <c r="D164" s="176"/>
      <c r="F164" s="176"/>
      <c r="G164" s="176"/>
      <c r="H164" s="176"/>
      <c r="I164" s="176"/>
      <c r="J164" s="176"/>
      <c r="K164" s="176"/>
      <c r="L164" s="176"/>
      <c r="M164" s="176"/>
      <c r="N164" s="176"/>
    </row>
    <row r="165" spans="1:14" x14ac:dyDescent="0.25">
      <c r="A165" s="176"/>
      <c r="B165" s="200"/>
      <c r="C165" s="176"/>
      <c r="D165" s="176"/>
      <c r="F165" s="176"/>
      <c r="G165" s="176"/>
      <c r="H165" s="176"/>
      <c r="I165" s="176"/>
      <c r="J165" s="176"/>
      <c r="K165" s="176"/>
      <c r="L165" s="176"/>
      <c r="M165" s="176"/>
      <c r="N165" s="176"/>
    </row>
    <row r="166" spans="1:14" x14ac:dyDescent="0.25">
      <c r="A166" s="176"/>
      <c r="B166" s="200"/>
      <c r="C166" s="176"/>
      <c r="D166" s="176"/>
      <c r="F166" s="176"/>
      <c r="G166" s="176"/>
      <c r="H166" s="176"/>
      <c r="I166" s="176"/>
      <c r="J166" s="176"/>
      <c r="K166" s="176"/>
      <c r="L166" s="176"/>
      <c r="M166" s="176"/>
      <c r="N166" s="176"/>
    </row>
    <row r="167" spans="1:14" x14ac:dyDescent="0.25">
      <c r="A167" s="176"/>
      <c r="B167" s="200"/>
      <c r="C167" s="176"/>
      <c r="D167" s="176"/>
      <c r="F167" s="176"/>
      <c r="G167" s="176"/>
      <c r="H167" s="176"/>
      <c r="I167" s="176"/>
      <c r="J167" s="176"/>
      <c r="K167" s="176"/>
      <c r="L167" s="176"/>
      <c r="M167" s="176"/>
      <c r="N167" s="176"/>
    </row>
    <row r="168" spans="1:14" x14ac:dyDescent="0.25">
      <c r="A168" s="176"/>
      <c r="B168" s="200"/>
      <c r="C168" s="176"/>
      <c r="D168" s="176"/>
      <c r="F168" s="176"/>
      <c r="G168" s="176"/>
      <c r="H168" s="176"/>
      <c r="I168" s="176"/>
      <c r="J168" s="176"/>
      <c r="K168" s="176"/>
      <c r="L168" s="176"/>
      <c r="M168" s="176"/>
      <c r="N168" s="176"/>
    </row>
    <row r="169" spans="1:14" x14ac:dyDescent="0.25">
      <c r="A169" s="176"/>
      <c r="B169" s="200"/>
      <c r="C169" s="176"/>
      <c r="D169" s="176"/>
      <c r="F169" s="176"/>
      <c r="G169" s="176"/>
      <c r="H169" s="176"/>
      <c r="I169" s="176"/>
      <c r="J169" s="176"/>
      <c r="K169" s="176"/>
      <c r="L169" s="176"/>
      <c r="M169" s="176"/>
      <c r="N169" s="176"/>
    </row>
    <row r="170" spans="1:14" x14ac:dyDescent="0.25">
      <c r="A170" s="176"/>
      <c r="B170" s="200"/>
      <c r="C170" s="176"/>
      <c r="D170" s="176"/>
      <c r="F170" s="176"/>
      <c r="G170" s="176"/>
      <c r="H170" s="176"/>
      <c r="I170" s="176"/>
      <c r="J170" s="176"/>
      <c r="K170" s="176"/>
      <c r="L170" s="176"/>
      <c r="M170" s="176"/>
      <c r="N170" s="176"/>
    </row>
    <row r="171" spans="1:14" x14ac:dyDescent="0.25">
      <c r="A171" s="176"/>
      <c r="B171" s="200"/>
      <c r="C171" s="176"/>
      <c r="D171" s="176"/>
      <c r="F171" s="176"/>
      <c r="G171" s="176"/>
      <c r="H171" s="176"/>
      <c r="I171" s="176"/>
      <c r="J171" s="176"/>
      <c r="K171" s="176"/>
      <c r="L171" s="176"/>
      <c r="M171" s="176"/>
      <c r="N171" s="176"/>
    </row>
    <row r="172" spans="1:14" x14ac:dyDescent="0.25">
      <c r="A172" s="176"/>
      <c r="B172" s="200"/>
      <c r="C172" s="176"/>
      <c r="D172" s="176"/>
      <c r="F172" s="176"/>
      <c r="G172" s="176"/>
      <c r="H172" s="176"/>
      <c r="I172" s="176"/>
      <c r="J172" s="176"/>
      <c r="K172" s="176"/>
      <c r="L172" s="176"/>
      <c r="M172" s="176"/>
      <c r="N172" s="176"/>
    </row>
    <row r="173" spans="1:14" x14ac:dyDescent="0.25">
      <c r="A173" s="176"/>
      <c r="B173" s="200"/>
      <c r="C173" s="176"/>
      <c r="D173" s="176"/>
      <c r="F173" s="176"/>
      <c r="G173" s="176"/>
      <c r="H173" s="176"/>
      <c r="I173" s="176"/>
      <c r="J173" s="176"/>
      <c r="K173" s="176"/>
      <c r="L173" s="176"/>
      <c r="M173" s="176"/>
      <c r="N173" s="176"/>
    </row>
    <row r="174" spans="1:14" x14ac:dyDescent="0.25">
      <c r="A174" s="176"/>
      <c r="B174" s="200"/>
      <c r="C174" s="176"/>
      <c r="D174" s="176"/>
      <c r="F174" s="176"/>
      <c r="G174" s="176"/>
      <c r="H174" s="176"/>
      <c r="I174" s="176"/>
      <c r="J174" s="176"/>
      <c r="K174" s="176"/>
      <c r="L174" s="176"/>
      <c r="M174" s="176"/>
      <c r="N174" s="176"/>
    </row>
    <row r="175" spans="1:14" x14ac:dyDescent="0.25">
      <c r="A175" s="176"/>
      <c r="B175" s="200"/>
      <c r="C175" s="176"/>
      <c r="D175" s="176"/>
      <c r="F175" s="176"/>
      <c r="G175" s="176"/>
      <c r="H175" s="176"/>
      <c r="I175" s="176"/>
      <c r="J175" s="176"/>
      <c r="K175" s="176"/>
      <c r="L175" s="176"/>
      <c r="M175" s="176"/>
      <c r="N175" s="176"/>
    </row>
    <row r="176" spans="1:14" x14ac:dyDescent="0.25">
      <c r="A176" s="176"/>
      <c r="B176" s="200"/>
      <c r="C176" s="176"/>
      <c r="D176" s="176"/>
      <c r="F176" s="176"/>
      <c r="G176" s="176"/>
      <c r="H176" s="176"/>
      <c r="I176" s="176"/>
      <c r="J176" s="176"/>
      <c r="K176" s="176"/>
      <c r="L176" s="176"/>
      <c r="M176" s="176"/>
      <c r="N176" s="176"/>
    </row>
    <row r="177" spans="1:14" x14ac:dyDescent="0.25">
      <c r="A177" s="176"/>
      <c r="B177" s="200"/>
      <c r="C177" s="176"/>
      <c r="D177" s="176"/>
      <c r="F177" s="176"/>
      <c r="G177" s="176"/>
      <c r="H177" s="176"/>
      <c r="I177" s="176"/>
      <c r="J177" s="176"/>
      <c r="K177" s="176"/>
      <c r="L177" s="176"/>
      <c r="M177" s="176"/>
      <c r="N177" s="176"/>
    </row>
    <row r="178" spans="1:14" x14ac:dyDescent="0.25">
      <c r="A178" s="176"/>
      <c r="B178" s="200"/>
      <c r="C178" s="176"/>
      <c r="D178" s="176"/>
      <c r="F178" s="176"/>
      <c r="G178" s="176"/>
      <c r="H178" s="176"/>
      <c r="I178" s="176"/>
      <c r="J178" s="176"/>
      <c r="K178" s="176"/>
      <c r="L178" s="176"/>
      <c r="M178" s="176"/>
      <c r="N178" s="176"/>
    </row>
    <row r="179" spans="1:14" x14ac:dyDescent="0.25">
      <c r="A179" s="176"/>
      <c r="B179" s="200"/>
      <c r="C179" s="176"/>
      <c r="D179" s="176"/>
      <c r="F179" s="176"/>
      <c r="G179" s="176"/>
      <c r="H179" s="176"/>
      <c r="I179" s="176"/>
      <c r="J179" s="176"/>
      <c r="K179" s="176"/>
      <c r="L179" s="176"/>
      <c r="M179" s="176"/>
      <c r="N179" s="176"/>
    </row>
    <row r="180" spans="1:14" x14ac:dyDescent="0.25">
      <c r="A180" s="176"/>
      <c r="B180" s="200"/>
      <c r="C180" s="176"/>
      <c r="D180" s="176"/>
      <c r="F180" s="176"/>
      <c r="G180" s="176"/>
      <c r="H180" s="176"/>
      <c r="I180" s="176"/>
      <c r="J180" s="176"/>
      <c r="K180" s="176"/>
      <c r="L180" s="176"/>
      <c r="M180" s="176"/>
      <c r="N180" s="176"/>
    </row>
    <row r="181" spans="1:14" x14ac:dyDescent="0.25">
      <c r="A181" s="176"/>
      <c r="B181" s="200"/>
      <c r="C181" s="176"/>
      <c r="D181" s="176"/>
      <c r="F181" s="176"/>
      <c r="G181" s="176"/>
      <c r="H181" s="176"/>
      <c r="I181" s="176"/>
      <c r="J181" s="176"/>
      <c r="K181" s="176"/>
      <c r="L181" s="176"/>
      <c r="M181" s="176"/>
      <c r="N181" s="176"/>
    </row>
    <row r="182" spans="1:14" x14ac:dyDescent="0.25">
      <c r="A182" s="176"/>
      <c r="B182" s="200"/>
      <c r="C182" s="176"/>
      <c r="D182" s="176"/>
      <c r="F182" s="176"/>
      <c r="G182" s="176"/>
      <c r="H182" s="176"/>
      <c r="I182" s="176"/>
      <c r="J182" s="176"/>
      <c r="K182" s="176"/>
      <c r="L182" s="176"/>
      <c r="M182" s="176"/>
      <c r="N182" s="176"/>
    </row>
    <row r="183" spans="1:14" x14ac:dyDescent="0.25">
      <c r="A183" s="176"/>
      <c r="B183" s="200"/>
      <c r="C183" s="176"/>
      <c r="D183" s="176"/>
      <c r="F183" s="176"/>
      <c r="G183" s="176"/>
      <c r="H183" s="176"/>
      <c r="I183" s="176"/>
      <c r="J183" s="176"/>
      <c r="K183" s="176"/>
      <c r="L183" s="176"/>
      <c r="M183" s="176"/>
      <c r="N183" s="176"/>
    </row>
    <row r="184" spans="1:14" x14ac:dyDescent="0.25">
      <c r="A184" s="176"/>
      <c r="B184" s="200"/>
      <c r="C184" s="176"/>
      <c r="D184" s="176"/>
      <c r="F184" s="176"/>
      <c r="G184" s="176"/>
      <c r="H184" s="176"/>
      <c r="I184" s="176"/>
      <c r="J184" s="176"/>
      <c r="K184" s="176"/>
      <c r="L184" s="176"/>
      <c r="M184" s="176"/>
      <c r="N184" s="176"/>
    </row>
    <row r="185" spans="1:14" x14ac:dyDescent="0.25">
      <c r="A185" s="176"/>
      <c r="B185" s="200"/>
      <c r="C185" s="176"/>
      <c r="D185" s="176"/>
      <c r="F185" s="176"/>
      <c r="G185" s="176"/>
      <c r="H185" s="176"/>
      <c r="I185" s="176"/>
      <c r="J185" s="176"/>
      <c r="K185" s="176"/>
      <c r="L185" s="176"/>
      <c r="M185" s="176"/>
      <c r="N185" s="176"/>
    </row>
    <row r="186" spans="1:14" x14ac:dyDescent="0.25">
      <c r="A186" s="176"/>
      <c r="B186" s="200"/>
      <c r="C186" s="176"/>
      <c r="D186" s="176"/>
      <c r="F186" s="176"/>
      <c r="G186" s="176"/>
      <c r="H186" s="176"/>
      <c r="I186" s="176"/>
      <c r="J186" s="176"/>
      <c r="K186" s="176"/>
      <c r="L186" s="176"/>
      <c r="M186" s="176"/>
      <c r="N186" s="176"/>
    </row>
    <row r="187" spans="1:14" x14ac:dyDescent="0.25">
      <c r="A187" s="176"/>
      <c r="B187" s="200"/>
      <c r="C187" s="176"/>
      <c r="D187" s="176"/>
      <c r="F187" s="176"/>
      <c r="G187" s="176"/>
      <c r="H187" s="176"/>
      <c r="I187" s="176"/>
      <c r="J187" s="176"/>
      <c r="K187" s="176"/>
      <c r="L187" s="176"/>
      <c r="M187" s="176"/>
      <c r="N187" s="176"/>
    </row>
    <row r="188" spans="1:14" x14ac:dyDescent="0.25">
      <c r="A188" s="176"/>
      <c r="B188" s="200"/>
      <c r="C188" s="176"/>
      <c r="D188" s="176"/>
      <c r="F188" s="176"/>
      <c r="G188" s="176"/>
      <c r="H188" s="176"/>
      <c r="I188" s="176"/>
      <c r="J188" s="176"/>
      <c r="K188" s="176"/>
      <c r="L188" s="176"/>
      <c r="M188" s="176"/>
      <c r="N188" s="176"/>
    </row>
    <row r="189" spans="1:14" x14ac:dyDescent="0.25">
      <c r="A189" s="176"/>
      <c r="B189" s="200"/>
      <c r="C189" s="176"/>
      <c r="D189" s="176"/>
      <c r="F189" s="176"/>
      <c r="G189" s="176"/>
      <c r="H189" s="176"/>
      <c r="I189" s="176"/>
      <c r="J189" s="176"/>
      <c r="K189" s="176"/>
      <c r="L189" s="176"/>
      <c r="M189" s="176"/>
      <c r="N189" s="176"/>
    </row>
    <row r="190" spans="1:14" x14ac:dyDescent="0.25">
      <c r="A190" s="176"/>
      <c r="B190" s="200"/>
      <c r="C190" s="176"/>
      <c r="D190" s="176"/>
      <c r="F190" s="176"/>
      <c r="G190" s="176"/>
      <c r="H190" s="176"/>
      <c r="I190" s="176"/>
      <c r="J190" s="176"/>
      <c r="K190" s="176"/>
      <c r="L190" s="176"/>
      <c r="M190" s="176"/>
      <c r="N190" s="176"/>
    </row>
    <row r="191" spans="1:14" x14ac:dyDescent="0.25">
      <c r="A191" s="176"/>
      <c r="B191" s="200"/>
      <c r="C191" s="176"/>
      <c r="D191" s="176"/>
      <c r="F191" s="176"/>
      <c r="G191" s="176"/>
      <c r="H191" s="176"/>
      <c r="I191" s="176"/>
      <c r="J191" s="176"/>
      <c r="K191" s="176"/>
      <c r="L191" s="176"/>
      <c r="M191" s="176"/>
      <c r="N191" s="176"/>
    </row>
    <row r="192" spans="1:14" x14ac:dyDescent="0.25">
      <c r="A192" s="176"/>
      <c r="B192" s="200"/>
      <c r="C192" s="176"/>
      <c r="D192" s="176"/>
      <c r="F192" s="176"/>
      <c r="G192" s="176"/>
      <c r="H192" s="176"/>
      <c r="I192" s="176"/>
      <c r="J192" s="176"/>
      <c r="K192" s="176"/>
      <c r="L192" s="176"/>
      <c r="M192" s="176"/>
      <c r="N192" s="176"/>
    </row>
    <row r="193" spans="1:14" x14ac:dyDescent="0.25">
      <c r="A193" s="176"/>
      <c r="B193" s="200"/>
      <c r="C193" s="176"/>
      <c r="D193" s="176"/>
      <c r="F193" s="176"/>
      <c r="G193" s="176"/>
      <c r="H193" s="176"/>
      <c r="I193" s="176"/>
      <c r="J193" s="176"/>
      <c r="K193" s="176"/>
      <c r="L193" s="176"/>
      <c r="M193" s="176"/>
      <c r="N193" s="176"/>
    </row>
    <row r="194" spans="1:14" x14ac:dyDescent="0.25">
      <c r="A194" s="176"/>
      <c r="B194" s="200"/>
      <c r="C194" s="176"/>
      <c r="D194" s="176"/>
      <c r="F194" s="176"/>
      <c r="G194" s="176"/>
      <c r="H194" s="176"/>
      <c r="I194" s="176"/>
      <c r="J194" s="176"/>
      <c r="K194" s="176"/>
      <c r="L194" s="176"/>
      <c r="M194" s="176"/>
      <c r="N194" s="176"/>
    </row>
    <row r="195" spans="1:14" x14ac:dyDescent="0.25">
      <c r="A195" s="176"/>
      <c r="B195" s="200"/>
      <c r="C195" s="176"/>
      <c r="D195" s="176"/>
      <c r="F195" s="176"/>
      <c r="G195" s="176"/>
      <c r="H195" s="176"/>
      <c r="I195" s="176"/>
      <c r="J195" s="176"/>
      <c r="K195" s="176"/>
      <c r="L195" s="176"/>
      <c r="M195" s="176"/>
      <c r="N195" s="176"/>
    </row>
    <row r="196" spans="1:14" x14ac:dyDescent="0.25">
      <c r="A196" s="176"/>
      <c r="B196" s="200"/>
      <c r="C196" s="176"/>
      <c r="D196" s="176"/>
      <c r="F196" s="176"/>
      <c r="G196" s="176"/>
      <c r="H196" s="176"/>
      <c r="I196" s="176"/>
      <c r="J196" s="176"/>
      <c r="K196" s="176"/>
      <c r="L196" s="176"/>
      <c r="M196" s="176"/>
      <c r="N196" s="176"/>
    </row>
    <row r="197" spans="1:14" x14ac:dyDescent="0.25">
      <c r="A197" s="176"/>
      <c r="B197" s="200"/>
      <c r="C197" s="176"/>
      <c r="D197" s="176"/>
      <c r="F197" s="176"/>
      <c r="G197" s="176"/>
      <c r="H197" s="176"/>
      <c r="I197" s="176"/>
      <c r="J197" s="176"/>
      <c r="K197" s="176"/>
      <c r="L197" s="176"/>
      <c r="M197" s="176"/>
      <c r="N197" s="176"/>
    </row>
    <row r="198" spans="1:14" x14ac:dyDescent="0.25">
      <c r="A198" s="176"/>
      <c r="B198" s="200"/>
      <c r="C198" s="176"/>
      <c r="D198" s="176"/>
      <c r="F198" s="176"/>
      <c r="G198" s="176"/>
      <c r="H198" s="176"/>
      <c r="I198" s="176"/>
      <c r="J198" s="176"/>
      <c r="K198" s="176"/>
      <c r="L198" s="176"/>
      <c r="M198" s="176"/>
      <c r="N198" s="176"/>
    </row>
    <row r="199" spans="1:14" x14ac:dyDescent="0.25">
      <c r="A199" s="176"/>
      <c r="B199" s="200"/>
      <c r="C199" s="176"/>
      <c r="D199" s="176"/>
      <c r="F199" s="176"/>
      <c r="G199" s="176"/>
      <c r="H199" s="176"/>
      <c r="I199" s="176"/>
      <c r="J199" s="176"/>
      <c r="K199" s="176"/>
      <c r="L199" s="176"/>
      <c r="M199" s="176"/>
      <c r="N199" s="176"/>
    </row>
    <row r="200" spans="1:14" x14ac:dyDescent="0.25">
      <c r="A200" s="176"/>
      <c r="B200" s="200"/>
      <c r="C200" s="176"/>
      <c r="D200" s="176"/>
      <c r="F200" s="176"/>
      <c r="G200" s="176"/>
      <c r="H200" s="176"/>
      <c r="I200" s="176"/>
      <c r="J200" s="176"/>
      <c r="K200" s="176"/>
      <c r="L200" s="176"/>
      <c r="M200" s="176"/>
      <c r="N200" s="176"/>
    </row>
    <row r="201" spans="1:14" x14ac:dyDescent="0.25">
      <c r="A201" s="176"/>
      <c r="B201" s="200"/>
      <c r="C201" s="176"/>
      <c r="D201" s="176"/>
      <c r="F201" s="176"/>
      <c r="G201" s="176"/>
      <c r="H201" s="176"/>
      <c r="I201" s="176"/>
      <c r="J201" s="176"/>
      <c r="K201" s="176"/>
      <c r="L201" s="176"/>
      <c r="M201" s="176"/>
      <c r="N201" s="176"/>
    </row>
    <row r="202" spans="1:14" x14ac:dyDescent="0.25">
      <c r="A202" s="176"/>
      <c r="B202" s="200"/>
      <c r="C202" s="176"/>
      <c r="D202" s="176"/>
      <c r="F202" s="176"/>
      <c r="G202" s="176"/>
      <c r="H202" s="176"/>
      <c r="I202" s="176"/>
      <c r="J202" s="176"/>
      <c r="K202" s="176"/>
      <c r="L202" s="176"/>
      <c r="M202" s="176"/>
      <c r="N202" s="176"/>
    </row>
    <row r="203" spans="1:14" x14ac:dyDescent="0.25">
      <c r="A203" s="176"/>
      <c r="B203" s="200"/>
      <c r="C203" s="176"/>
      <c r="D203" s="176"/>
      <c r="F203" s="176"/>
      <c r="G203" s="176"/>
      <c r="H203" s="176"/>
      <c r="I203" s="176"/>
      <c r="J203" s="176"/>
      <c r="K203" s="176"/>
      <c r="L203" s="176"/>
      <c r="M203" s="176"/>
      <c r="N203" s="176"/>
    </row>
    <row r="204" spans="1:14" x14ac:dyDescent="0.25">
      <c r="A204" s="176"/>
      <c r="B204" s="200"/>
      <c r="C204" s="176"/>
      <c r="D204" s="176"/>
      <c r="F204" s="176"/>
      <c r="G204" s="176"/>
      <c r="H204" s="176"/>
      <c r="I204" s="176"/>
      <c r="J204" s="176"/>
      <c r="K204" s="176"/>
      <c r="L204" s="176"/>
      <c r="M204" s="176"/>
      <c r="N204" s="176"/>
    </row>
    <row r="205" spans="1:14" x14ac:dyDescent="0.25">
      <c r="A205" s="176"/>
      <c r="B205" s="200"/>
      <c r="C205" s="176"/>
      <c r="D205" s="176"/>
      <c r="F205" s="176"/>
      <c r="G205" s="176"/>
      <c r="H205" s="176"/>
      <c r="I205" s="176"/>
      <c r="J205" s="176"/>
      <c r="K205" s="176"/>
      <c r="L205" s="176"/>
      <c r="M205" s="176"/>
      <c r="N205" s="176"/>
    </row>
    <row r="206" spans="1:14" x14ac:dyDescent="0.25">
      <c r="A206" s="176"/>
      <c r="B206" s="200"/>
      <c r="C206" s="176"/>
      <c r="D206" s="176"/>
      <c r="F206" s="176"/>
      <c r="G206" s="176"/>
      <c r="H206" s="176"/>
      <c r="I206" s="176"/>
      <c r="J206" s="176"/>
      <c r="K206" s="176"/>
      <c r="L206" s="176"/>
      <c r="M206" s="176"/>
      <c r="N206" s="176"/>
    </row>
    <row r="207" spans="1:14" x14ac:dyDescent="0.25">
      <c r="A207" s="176"/>
      <c r="B207" s="200"/>
      <c r="C207" s="176"/>
      <c r="D207" s="176"/>
      <c r="F207" s="176"/>
      <c r="G207" s="176"/>
      <c r="H207" s="176"/>
      <c r="I207" s="176"/>
      <c r="J207" s="176"/>
      <c r="K207" s="176"/>
      <c r="L207" s="176"/>
      <c r="M207" s="176"/>
      <c r="N207" s="176"/>
    </row>
    <row r="208" spans="1:14" x14ac:dyDescent="0.25">
      <c r="A208" s="176"/>
      <c r="B208" s="200"/>
      <c r="C208" s="176"/>
      <c r="D208" s="176"/>
      <c r="F208" s="176"/>
      <c r="G208" s="176"/>
      <c r="H208" s="176"/>
      <c r="I208" s="176"/>
      <c r="J208" s="176"/>
      <c r="K208" s="176"/>
      <c r="L208" s="176"/>
      <c r="M208" s="176"/>
      <c r="N208" s="176"/>
    </row>
    <row r="209" spans="1:14" x14ac:dyDescent="0.25">
      <c r="A209" s="176"/>
      <c r="B209" s="200"/>
      <c r="C209" s="176"/>
      <c r="D209" s="176"/>
      <c r="F209" s="176"/>
      <c r="G209" s="176"/>
      <c r="H209" s="176"/>
      <c r="I209" s="176"/>
      <c r="J209" s="176"/>
      <c r="K209" s="176"/>
      <c r="L209" s="176"/>
      <c r="M209" s="176"/>
      <c r="N209" s="176"/>
    </row>
    <row r="210" spans="1:14" x14ac:dyDescent="0.25">
      <c r="A210" s="176"/>
      <c r="B210" s="200"/>
      <c r="C210" s="176"/>
      <c r="D210" s="176"/>
      <c r="F210" s="176"/>
      <c r="G210" s="176"/>
      <c r="H210" s="176"/>
      <c r="I210" s="176"/>
      <c r="J210" s="176"/>
      <c r="K210" s="176"/>
      <c r="L210" s="176"/>
      <c r="M210" s="176"/>
      <c r="N210" s="176"/>
    </row>
    <row r="211" spans="1:14" x14ac:dyDescent="0.25">
      <c r="A211" s="176"/>
      <c r="B211" s="200"/>
      <c r="C211" s="176"/>
      <c r="D211" s="176"/>
      <c r="F211" s="176"/>
      <c r="G211" s="176"/>
      <c r="H211" s="176"/>
      <c r="I211" s="176"/>
      <c r="J211" s="176"/>
      <c r="K211" s="176"/>
      <c r="L211" s="176"/>
      <c r="M211" s="176"/>
      <c r="N211" s="176"/>
    </row>
    <row r="212" spans="1:14" x14ac:dyDescent="0.25">
      <c r="A212" s="176"/>
      <c r="B212" s="200"/>
      <c r="C212" s="176"/>
      <c r="D212" s="176"/>
      <c r="F212" s="176"/>
      <c r="G212" s="176"/>
      <c r="H212" s="176"/>
      <c r="I212" s="176"/>
      <c r="J212" s="176"/>
      <c r="K212" s="176"/>
      <c r="L212" s="176"/>
      <c r="M212" s="176"/>
      <c r="N212" s="176"/>
    </row>
    <row r="213" spans="1:14" x14ac:dyDescent="0.25">
      <c r="A213" s="176"/>
      <c r="B213" s="200"/>
      <c r="C213" s="176"/>
      <c r="D213" s="176"/>
      <c r="F213" s="176"/>
      <c r="G213" s="176"/>
      <c r="H213" s="176"/>
      <c r="I213" s="176"/>
      <c r="J213" s="176"/>
      <c r="K213" s="176"/>
      <c r="L213" s="176"/>
      <c r="M213" s="176"/>
      <c r="N213" s="176"/>
    </row>
    <row r="214" spans="1:14" x14ac:dyDescent="0.25">
      <c r="A214" s="176"/>
      <c r="B214" s="200"/>
      <c r="C214" s="176"/>
      <c r="D214" s="176"/>
      <c r="F214" s="176"/>
      <c r="G214" s="176"/>
      <c r="H214" s="176"/>
      <c r="I214" s="176"/>
      <c r="J214" s="176"/>
      <c r="K214" s="176"/>
      <c r="L214" s="176"/>
      <c r="M214" s="176"/>
      <c r="N214" s="176"/>
    </row>
    <row r="215" spans="1:14" x14ac:dyDescent="0.25">
      <c r="A215" s="176"/>
      <c r="B215" s="200"/>
      <c r="C215" s="176"/>
      <c r="D215" s="176"/>
      <c r="F215" s="176"/>
      <c r="G215" s="176"/>
      <c r="H215" s="176"/>
      <c r="I215" s="176"/>
      <c r="J215" s="176"/>
      <c r="K215" s="176"/>
      <c r="L215" s="176"/>
      <c r="M215" s="176"/>
      <c r="N215" s="176"/>
    </row>
    <row r="216" spans="1:14" x14ac:dyDescent="0.25">
      <c r="A216" s="176"/>
      <c r="B216" s="200"/>
      <c r="C216" s="176"/>
      <c r="D216" s="176"/>
      <c r="F216" s="176"/>
      <c r="G216" s="176"/>
      <c r="H216" s="176"/>
      <c r="I216" s="176"/>
      <c r="J216" s="176"/>
      <c r="K216" s="176"/>
      <c r="L216" s="176"/>
      <c r="M216" s="176"/>
      <c r="N216" s="176"/>
    </row>
    <row r="217" spans="1:14" x14ac:dyDescent="0.25">
      <c r="A217" s="176"/>
      <c r="B217" s="200"/>
      <c r="C217" s="176"/>
      <c r="D217" s="176"/>
      <c r="F217" s="176"/>
      <c r="G217" s="176"/>
      <c r="H217" s="176"/>
      <c r="I217" s="176"/>
      <c r="J217" s="176"/>
      <c r="K217" s="176"/>
      <c r="L217" s="176"/>
      <c r="M217" s="176"/>
      <c r="N217" s="176"/>
    </row>
    <row r="218" spans="1:14" x14ac:dyDescent="0.25">
      <c r="A218" s="176"/>
      <c r="B218" s="200"/>
      <c r="C218" s="176"/>
      <c r="D218" s="176"/>
      <c r="F218" s="176"/>
      <c r="G218" s="176"/>
      <c r="H218" s="176"/>
      <c r="I218" s="176"/>
      <c r="J218" s="176"/>
      <c r="K218" s="176"/>
      <c r="L218" s="176"/>
      <c r="M218" s="176"/>
      <c r="N218" s="176"/>
    </row>
    <row r="219" spans="1:14" x14ac:dyDescent="0.25">
      <c r="A219" s="176"/>
      <c r="B219" s="200"/>
      <c r="C219" s="176"/>
      <c r="D219" s="176"/>
      <c r="F219" s="176"/>
      <c r="G219" s="176"/>
      <c r="H219" s="176"/>
      <c r="I219" s="176"/>
      <c r="J219" s="176"/>
      <c r="K219" s="176"/>
      <c r="L219" s="176"/>
      <c r="M219" s="176"/>
      <c r="N219" s="176"/>
    </row>
    <row r="220" spans="1:14" x14ac:dyDescent="0.25">
      <c r="A220" s="176"/>
      <c r="B220" s="200"/>
      <c r="C220" s="176"/>
      <c r="D220" s="176"/>
      <c r="F220" s="176"/>
      <c r="G220" s="176"/>
      <c r="H220" s="176"/>
      <c r="I220" s="176"/>
      <c r="J220" s="176"/>
      <c r="K220" s="176"/>
      <c r="L220" s="176"/>
      <c r="M220" s="176"/>
      <c r="N220" s="176"/>
    </row>
    <row r="221" spans="1:14" x14ac:dyDescent="0.25">
      <c r="A221" s="176"/>
      <c r="B221" s="200"/>
      <c r="C221" s="176"/>
      <c r="D221" s="176"/>
      <c r="F221" s="176"/>
      <c r="G221" s="176"/>
      <c r="H221" s="176"/>
      <c r="I221" s="176"/>
      <c r="J221" s="176"/>
      <c r="K221" s="176"/>
      <c r="L221" s="176"/>
      <c r="M221" s="176"/>
      <c r="N221" s="176"/>
    </row>
    <row r="222" spans="1:14" x14ac:dyDescent="0.25">
      <c r="A222" s="176"/>
      <c r="B222" s="200"/>
      <c r="C222" s="176"/>
      <c r="D222" s="176"/>
      <c r="F222" s="176"/>
      <c r="G222" s="176"/>
      <c r="H222" s="176"/>
      <c r="I222" s="176"/>
      <c r="J222" s="176"/>
      <c r="K222" s="176"/>
      <c r="L222" s="176"/>
      <c r="M222" s="176"/>
      <c r="N222" s="176"/>
    </row>
    <row r="223" spans="1:14" x14ac:dyDescent="0.25">
      <c r="A223" s="176"/>
      <c r="B223" s="200"/>
      <c r="C223" s="176"/>
      <c r="D223" s="176"/>
      <c r="F223" s="176"/>
      <c r="G223" s="176"/>
      <c r="H223" s="176"/>
      <c r="I223" s="176"/>
      <c r="J223" s="176"/>
      <c r="K223" s="176"/>
      <c r="L223" s="176"/>
      <c r="M223" s="176"/>
      <c r="N223" s="176"/>
    </row>
    <row r="224" spans="1:14" x14ac:dyDescent="0.25">
      <c r="A224" s="176"/>
      <c r="B224" s="200"/>
      <c r="C224" s="176"/>
      <c r="D224" s="176"/>
      <c r="F224" s="176"/>
      <c r="G224" s="176"/>
      <c r="H224" s="176"/>
      <c r="I224" s="176"/>
      <c r="J224" s="176"/>
      <c r="K224" s="176"/>
      <c r="L224" s="176"/>
      <c r="M224" s="176"/>
      <c r="N224" s="176"/>
    </row>
    <row r="225" spans="1:14" x14ac:dyDescent="0.25">
      <c r="A225" s="176"/>
      <c r="B225" s="200"/>
      <c r="C225" s="176"/>
      <c r="D225" s="176"/>
      <c r="F225" s="176"/>
      <c r="G225" s="176"/>
      <c r="H225" s="176"/>
      <c r="I225" s="176"/>
      <c r="J225" s="176"/>
      <c r="K225" s="176"/>
      <c r="L225" s="176"/>
      <c r="M225" s="176"/>
      <c r="N225" s="176"/>
    </row>
    <row r="226" spans="1:14" x14ac:dyDescent="0.25">
      <c r="A226" s="176"/>
      <c r="B226" s="200"/>
      <c r="C226" s="176"/>
      <c r="D226" s="176"/>
      <c r="F226" s="176"/>
      <c r="G226" s="176"/>
      <c r="H226" s="176"/>
      <c r="I226" s="176"/>
      <c r="J226" s="176"/>
      <c r="K226" s="176"/>
      <c r="L226" s="176"/>
      <c r="M226" s="176"/>
      <c r="N226" s="176"/>
    </row>
    <row r="227" spans="1:14" x14ac:dyDescent="0.25">
      <c r="A227" s="176"/>
      <c r="B227" s="200"/>
      <c r="C227" s="176"/>
      <c r="D227" s="176"/>
      <c r="F227" s="176"/>
      <c r="G227" s="176"/>
      <c r="H227" s="176"/>
      <c r="I227" s="176"/>
      <c r="J227" s="176"/>
      <c r="K227" s="176"/>
      <c r="L227" s="176"/>
      <c r="M227" s="176"/>
      <c r="N227" s="176"/>
    </row>
    <row r="228" spans="1:14" x14ac:dyDescent="0.25">
      <c r="A228" s="176"/>
      <c r="B228" s="200"/>
      <c r="C228" s="176"/>
      <c r="D228" s="176"/>
      <c r="F228" s="176"/>
      <c r="G228" s="176"/>
      <c r="H228" s="176"/>
      <c r="I228" s="176"/>
      <c r="J228" s="176"/>
      <c r="K228" s="176"/>
      <c r="L228" s="176"/>
      <c r="M228" s="176"/>
      <c r="N228" s="176"/>
    </row>
    <row r="229" spans="1:14" x14ac:dyDescent="0.25">
      <c r="A229" s="176"/>
      <c r="B229" s="200"/>
      <c r="C229" s="176"/>
      <c r="D229" s="176"/>
      <c r="F229" s="176"/>
      <c r="G229" s="176"/>
      <c r="H229" s="176"/>
      <c r="I229" s="176"/>
      <c r="J229" s="176"/>
      <c r="K229" s="176"/>
      <c r="L229" s="176"/>
      <c r="M229" s="176"/>
      <c r="N229" s="176"/>
    </row>
    <row r="230" spans="1:14" x14ac:dyDescent="0.25">
      <c r="A230" s="176"/>
      <c r="B230" s="200"/>
      <c r="C230" s="176"/>
      <c r="D230" s="176"/>
      <c r="F230" s="176"/>
      <c r="G230" s="176"/>
      <c r="H230" s="176"/>
      <c r="I230" s="176"/>
      <c r="J230" s="176"/>
      <c r="K230" s="176"/>
      <c r="L230" s="176"/>
      <c r="M230" s="176"/>
      <c r="N230" s="176"/>
    </row>
    <row r="231" spans="1:14" x14ac:dyDescent="0.25">
      <c r="A231" s="176"/>
      <c r="B231" s="200"/>
      <c r="C231" s="176"/>
      <c r="D231" s="176"/>
      <c r="F231" s="176"/>
      <c r="G231" s="176"/>
      <c r="H231" s="176"/>
      <c r="I231" s="176"/>
      <c r="J231" s="176"/>
      <c r="K231" s="176"/>
      <c r="L231" s="176"/>
      <c r="M231" s="176"/>
      <c r="N231" s="176"/>
    </row>
    <row r="232" spans="1:14" x14ac:dyDescent="0.25">
      <c r="A232" s="176"/>
      <c r="B232" s="200"/>
      <c r="C232" s="176"/>
      <c r="D232" s="176"/>
      <c r="F232" s="176"/>
      <c r="G232" s="176"/>
      <c r="H232" s="176"/>
      <c r="I232" s="176"/>
      <c r="J232" s="176"/>
      <c r="K232" s="176"/>
      <c r="L232" s="176"/>
      <c r="M232" s="176"/>
      <c r="N232" s="176"/>
    </row>
    <row r="233" spans="1:14" x14ac:dyDescent="0.25">
      <c r="A233" s="176"/>
      <c r="B233" s="200"/>
      <c r="C233" s="176"/>
      <c r="D233" s="176"/>
      <c r="F233" s="176"/>
      <c r="G233" s="176"/>
      <c r="H233" s="176"/>
      <c r="I233" s="176"/>
      <c r="J233" s="176"/>
      <c r="K233" s="176"/>
      <c r="L233" s="176"/>
      <c r="M233" s="176"/>
      <c r="N233" s="176"/>
    </row>
    <row r="234" spans="1:14" x14ac:dyDescent="0.25">
      <c r="A234" s="176"/>
      <c r="B234" s="200"/>
      <c r="C234" s="176"/>
      <c r="D234" s="176"/>
      <c r="F234" s="176"/>
      <c r="G234" s="176"/>
      <c r="H234" s="176"/>
      <c r="I234" s="176"/>
      <c r="J234" s="176"/>
      <c r="K234" s="176"/>
      <c r="L234" s="176"/>
      <c r="M234" s="176"/>
      <c r="N234" s="176"/>
    </row>
    <row r="235" spans="1:14" x14ac:dyDescent="0.25">
      <c r="A235" s="176"/>
      <c r="B235" s="200"/>
      <c r="C235" s="176"/>
      <c r="D235" s="176"/>
      <c r="F235" s="176"/>
      <c r="G235" s="176"/>
      <c r="H235" s="176"/>
      <c r="I235" s="176"/>
      <c r="J235" s="176"/>
      <c r="K235" s="176"/>
      <c r="L235" s="176"/>
      <c r="M235" s="176"/>
      <c r="N235" s="176"/>
    </row>
    <row r="236" spans="1:14" x14ac:dyDescent="0.25">
      <c r="A236" s="176"/>
      <c r="B236" s="200"/>
      <c r="C236" s="176"/>
      <c r="D236" s="176"/>
      <c r="F236" s="176"/>
      <c r="G236" s="176"/>
      <c r="H236" s="176"/>
      <c r="I236" s="176"/>
      <c r="J236" s="176"/>
      <c r="K236" s="176"/>
      <c r="L236" s="176"/>
      <c r="M236" s="176"/>
      <c r="N236" s="176"/>
    </row>
    <row r="237" spans="1:14" x14ac:dyDescent="0.25">
      <c r="A237" s="176"/>
      <c r="B237" s="200"/>
      <c r="C237" s="176"/>
      <c r="D237" s="176"/>
      <c r="F237" s="176"/>
      <c r="G237" s="176"/>
      <c r="H237" s="176"/>
      <c r="I237" s="176"/>
      <c r="J237" s="176"/>
      <c r="K237" s="176"/>
      <c r="L237" s="176"/>
      <c r="M237" s="176"/>
      <c r="N237" s="176"/>
    </row>
    <row r="238" spans="1:14" x14ac:dyDescent="0.25">
      <c r="A238" s="176"/>
      <c r="B238" s="200"/>
      <c r="C238" s="176"/>
      <c r="D238" s="176"/>
      <c r="F238" s="176"/>
      <c r="G238" s="176"/>
      <c r="H238" s="176"/>
      <c r="I238" s="176"/>
      <c r="J238" s="176"/>
      <c r="K238" s="176"/>
      <c r="L238" s="176"/>
      <c r="M238" s="176"/>
      <c r="N238" s="176"/>
    </row>
    <row r="239" spans="1:14" x14ac:dyDescent="0.25">
      <c r="A239" s="176"/>
      <c r="B239" s="200"/>
      <c r="C239" s="176"/>
      <c r="D239" s="176"/>
      <c r="F239" s="176"/>
      <c r="G239" s="176"/>
      <c r="H239" s="176"/>
      <c r="I239" s="176"/>
      <c r="J239" s="176"/>
      <c r="K239" s="176"/>
      <c r="L239" s="176"/>
      <c r="M239" s="176"/>
      <c r="N239" s="176"/>
    </row>
    <row r="240" spans="1:14" x14ac:dyDescent="0.25">
      <c r="A240" s="176"/>
      <c r="B240" s="200"/>
      <c r="C240" s="176"/>
      <c r="D240" s="176"/>
      <c r="F240" s="176"/>
      <c r="G240" s="176"/>
      <c r="H240" s="176"/>
      <c r="I240" s="176"/>
      <c r="J240" s="176"/>
      <c r="K240" s="176"/>
      <c r="L240" s="176"/>
      <c r="M240" s="176"/>
      <c r="N240" s="176"/>
    </row>
    <row r="241" spans="1:14" x14ac:dyDescent="0.25">
      <c r="A241" s="176"/>
      <c r="B241" s="200"/>
      <c r="C241" s="176"/>
      <c r="D241" s="176"/>
      <c r="F241" s="176"/>
      <c r="G241" s="176"/>
      <c r="H241" s="176"/>
      <c r="I241" s="176"/>
      <c r="J241" s="176"/>
      <c r="K241" s="176"/>
      <c r="L241" s="176"/>
      <c r="M241" s="176"/>
      <c r="N241" s="176"/>
    </row>
    <row r="242" spans="1:14" x14ac:dyDescent="0.25">
      <c r="A242" s="176"/>
      <c r="B242" s="200"/>
      <c r="C242" s="176"/>
      <c r="D242" s="176"/>
      <c r="F242" s="176"/>
      <c r="G242" s="176"/>
      <c r="H242" s="176"/>
      <c r="I242" s="176"/>
      <c r="J242" s="176"/>
      <c r="K242" s="176"/>
      <c r="L242" s="176"/>
      <c r="M242" s="176"/>
      <c r="N242" s="176"/>
    </row>
    <row r="243" spans="1:14" x14ac:dyDescent="0.25">
      <c r="A243" s="176"/>
      <c r="B243" s="200"/>
      <c r="C243" s="176"/>
      <c r="D243" s="176"/>
      <c r="F243" s="176"/>
      <c r="G243" s="176"/>
      <c r="H243" s="176"/>
      <c r="I243" s="176"/>
      <c r="J243" s="176"/>
      <c r="K243" s="176"/>
      <c r="L243" s="176"/>
      <c r="M243" s="176"/>
      <c r="N243" s="176"/>
    </row>
    <row r="244" spans="1:14" x14ac:dyDescent="0.25">
      <c r="A244" s="176"/>
      <c r="B244" s="200"/>
      <c r="C244" s="176"/>
      <c r="D244" s="176"/>
      <c r="F244" s="176"/>
      <c r="G244" s="176"/>
      <c r="H244" s="176"/>
      <c r="I244" s="176"/>
      <c r="J244" s="176"/>
      <c r="K244" s="176"/>
      <c r="L244" s="176"/>
      <c r="M244" s="176"/>
      <c r="N244" s="176"/>
    </row>
    <row r="245" spans="1:14" x14ac:dyDescent="0.25">
      <c r="A245" s="176"/>
      <c r="B245" s="200"/>
      <c r="C245" s="176"/>
      <c r="D245" s="176"/>
      <c r="F245" s="176"/>
      <c r="G245" s="176"/>
      <c r="H245" s="176"/>
      <c r="I245" s="176"/>
      <c r="J245" s="176"/>
      <c r="K245" s="176"/>
      <c r="L245" s="176"/>
      <c r="M245" s="176"/>
      <c r="N245" s="176"/>
    </row>
    <row r="246" spans="1:14" x14ac:dyDescent="0.25">
      <c r="A246" s="176"/>
      <c r="B246" s="200"/>
      <c r="C246" s="176"/>
      <c r="D246" s="176"/>
      <c r="F246" s="176"/>
      <c r="G246" s="176"/>
      <c r="H246" s="176"/>
      <c r="I246" s="176"/>
      <c r="J246" s="176"/>
      <c r="K246" s="176"/>
      <c r="L246" s="176"/>
      <c r="M246" s="176"/>
      <c r="N246" s="176"/>
    </row>
    <row r="247" spans="1:14" x14ac:dyDescent="0.25">
      <c r="A247" s="176"/>
      <c r="B247" s="200"/>
      <c r="C247" s="176"/>
      <c r="D247" s="176"/>
      <c r="F247" s="176"/>
      <c r="G247" s="176"/>
      <c r="H247" s="176"/>
      <c r="I247" s="176"/>
      <c r="J247" s="176"/>
      <c r="K247" s="176"/>
      <c r="L247" s="176"/>
      <c r="M247" s="176"/>
      <c r="N247" s="176"/>
    </row>
    <row r="248" spans="1:14" x14ac:dyDescent="0.25">
      <c r="A248" s="176"/>
      <c r="B248" s="200"/>
      <c r="C248" s="176"/>
      <c r="D248" s="176"/>
      <c r="F248" s="176"/>
      <c r="G248" s="176"/>
      <c r="H248" s="176"/>
      <c r="I248" s="176"/>
      <c r="J248" s="176"/>
      <c r="K248" s="176"/>
      <c r="L248" s="176"/>
      <c r="M248" s="176"/>
      <c r="N248" s="176"/>
    </row>
    <row r="249" spans="1:14" x14ac:dyDescent="0.25">
      <c r="A249" s="176"/>
      <c r="B249" s="200"/>
      <c r="C249" s="176"/>
      <c r="D249" s="176"/>
      <c r="F249" s="176"/>
      <c r="G249" s="176"/>
      <c r="H249" s="176"/>
      <c r="I249" s="176"/>
      <c r="J249" s="176"/>
      <c r="K249" s="176"/>
      <c r="L249" s="176"/>
      <c r="M249" s="176"/>
      <c r="N249" s="176"/>
    </row>
    <row r="250" spans="1:14" x14ac:dyDescent="0.25">
      <c r="A250" s="176"/>
      <c r="B250" s="200"/>
      <c r="C250" s="176"/>
      <c r="D250" s="176"/>
      <c r="F250" s="176"/>
      <c r="G250" s="176"/>
      <c r="H250" s="176"/>
      <c r="I250" s="176"/>
      <c r="J250" s="176"/>
      <c r="K250" s="176"/>
      <c r="L250" s="176"/>
      <c r="M250" s="176"/>
      <c r="N250" s="176"/>
    </row>
    <row r="251" spans="1:14" x14ac:dyDescent="0.25">
      <c r="A251" s="176"/>
      <c r="B251" s="200"/>
      <c r="C251" s="176"/>
      <c r="D251" s="176"/>
      <c r="F251" s="176"/>
      <c r="G251" s="176"/>
      <c r="H251" s="176"/>
      <c r="I251" s="176"/>
      <c r="J251" s="176"/>
      <c r="K251" s="176"/>
      <c r="L251" s="176"/>
      <c r="M251" s="176"/>
      <c r="N251" s="176"/>
    </row>
    <row r="252" spans="1:14" x14ac:dyDescent="0.25">
      <c r="A252" s="176"/>
      <c r="B252" s="200"/>
      <c r="C252" s="176"/>
      <c r="D252" s="176"/>
      <c r="F252" s="176"/>
      <c r="G252" s="176"/>
      <c r="H252" s="176"/>
      <c r="I252" s="176"/>
      <c r="J252" s="176"/>
      <c r="K252" s="176"/>
      <c r="L252" s="176"/>
      <c r="M252" s="176"/>
      <c r="N252" s="176"/>
    </row>
    <row r="253" spans="1:14" x14ac:dyDescent="0.25">
      <c r="A253" s="176"/>
      <c r="B253" s="200"/>
      <c r="C253" s="176"/>
      <c r="D253" s="176"/>
      <c r="F253" s="176"/>
      <c r="G253" s="176"/>
      <c r="H253" s="176"/>
      <c r="I253" s="176"/>
      <c r="J253" s="176"/>
      <c r="K253" s="176"/>
      <c r="L253" s="176"/>
      <c r="M253" s="176"/>
      <c r="N253" s="176"/>
    </row>
    <row r="254" spans="1:14" x14ac:dyDescent="0.25">
      <c r="A254" s="176"/>
      <c r="B254" s="200"/>
      <c r="C254" s="176"/>
      <c r="D254" s="176"/>
      <c r="F254" s="176"/>
      <c r="G254" s="176"/>
      <c r="H254" s="176"/>
      <c r="I254" s="176"/>
      <c r="J254" s="176"/>
      <c r="K254" s="176"/>
      <c r="L254" s="176"/>
      <c r="M254" s="176"/>
      <c r="N254" s="176"/>
    </row>
    <row r="255" spans="1:14" x14ac:dyDescent="0.25">
      <c r="A255" s="176"/>
      <c r="B255" s="200"/>
      <c r="C255" s="176"/>
      <c r="D255" s="176"/>
      <c r="F255" s="176"/>
      <c r="G255" s="176"/>
      <c r="H255" s="176"/>
      <c r="I255" s="176"/>
      <c r="J255" s="176"/>
      <c r="K255" s="176"/>
      <c r="L255" s="176"/>
      <c r="M255" s="176"/>
      <c r="N255" s="176"/>
    </row>
    <row r="256" spans="1:14" x14ac:dyDescent="0.25">
      <c r="A256" s="176"/>
      <c r="B256" s="200"/>
      <c r="C256" s="176"/>
      <c r="D256" s="176"/>
      <c r="F256" s="176"/>
      <c r="G256" s="176"/>
      <c r="H256" s="176"/>
      <c r="I256" s="176"/>
      <c r="J256" s="176"/>
      <c r="K256" s="176"/>
      <c r="L256" s="176"/>
      <c r="M256" s="176"/>
      <c r="N256" s="176"/>
    </row>
    <row r="257" spans="1:14" x14ac:dyDescent="0.25">
      <c r="A257" s="176"/>
      <c r="B257" s="200"/>
      <c r="C257" s="176"/>
      <c r="D257" s="176"/>
      <c r="F257" s="176"/>
      <c r="G257" s="176"/>
      <c r="H257" s="176"/>
      <c r="I257" s="176"/>
      <c r="J257" s="176"/>
      <c r="K257" s="176"/>
      <c r="L257" s="176"/>
      <c r="M257" s="176"/>
      <c r="N257" s="176"/>
    </row>
    <row r="258" spans="1:14" x14ac:dyDescent="0.25">
      <c r="A258" s="176"/>
      <c r="B258" s="200"/>
      <c r="C258" s="176"/>
      <c r="D258" s="176"/>
      <c r="F258" s="176"/>
      <c r="G258" s="176"/>
      <c r="H258" s="176"/>
      <c r="I258" s="176"/>
      <c r="J258" s="176"/>
      <c r="K258" s="176"/>
      <c r="L258" s="176"/>
      <c r="M258" s="176"/>
      <c r="N258" s="176"/>
    </row>
    <row r="259" spans="1:14" x14ac:dyDescent="0.25">
      <c r="A259" s="176"/>
      <c r="B259" s="200"/>
      <c r="C259" s="176"/>
      <c r="D259" s="176"/>
      <c r="F259" s="176"/>
      <c r="G259" s="176"/>
      <c r="H259" s="176"/>
      <c r="I259" s="176"/>
      <c r="J259" s="176"/>
      <c r="K259" s="176"/>
      <c r="L259" s="176"/>
      <c r="M259" s="176"/>
      <c r="N259" s="176"/>
    </row>
    <row r="260" spans="1:14" x14ac:dyDescent="0.25">
      <c r="A260" s="176"/>
      <c r="B260" s="200"/>
      <c r="C260" s="176"/>
      <c r="D260" s="176"/>
      <c r="F260" s="176"/>
      <c r="G260" s="176"/>
      <c r="H260" s="176"/>
      <c r="I260" s="176"/>
      <c r="J260" s="176"/>
      <c r="K260" s="176"/>
      <c r="L260" s="176"/>
      <c r="M260" s="176"/>
      <c r="N260" s="176"/>
    </row>
    <row r="261" spans="1:14" x14ac:dyDescent="0.25">
      <c r="A261" s="176"/>
      <c r="B261" s="200"/>
      <c r="C261" s="176"/>
      <c r="D261" s="176"/>
      <c r="F261" s="176"/>
      <c r="G261" s="176"/>
      <c r="H261" s="176"/>
      <c r="I261" s="176"/>
      <c r="J261" s="176"/>
      <c r="K261" s="176"/>
      <c r="L261" s="176"/>
      <c r="M261" s="176"/>
      <c r="N261" s="176"/>
    </row>
    <row r="262" spans="1:14" x14ac:dyDescent="0.25">
      <c r="A262" s="176"/>
      <c r="B262" s="200"/>
      <c r="C262" s="176"/>
      <c r="D262" s="176"/>
      <c r="F262" s="176"/>
      <c r="G262" s="176"/>
      <c r="H262" s="176"/>
      <c r="I262" s="176"/>
      <c r="J262" s="176"/>
      <c r="K262" s="176"/>
      <c r="L262" s="176"/>
      <c r="M262" s="176"/>
      <c r="N262" s="176"/>
    </row>
    <row r="263" spans="1:14" x14ac:dyDescent="0.25">
      <c r="A263" s="176"/>
      <c r="B263" s="200"/>
      <c r="C263" s="176"/>
      <c r="D263" s="176"/>
      <c r="F263" s="176"/>
      <c r="G263" s="176"/>
      <c r="H263" s="176"/>
      <c r="I263" s="176"/>
      <c r="J263" s="176"/>
      <c r="K263" s="176"/>
      <c r="L263" s="176"/>
      <c r="M263" s="176"/>
      <c r="N263" s="176"/>
    </row>
    <row r="264" spans="1:14" x14ac:dyDescent="0.25">
      <c r="A264" s="176"/>
      <c r="B264" s="200"/>
      <c r="C264" s="176"/>
      <c r="D264" s="176"/>
      <c r="F264" s="176"/>
      <c r="G264" s="176"/>
      <c r="H264" s="176"/>
      <c r="I264" s="176"/>
      <c r="J264" s="176"/>
      <c r="K264" s="176"/>
      <c r="L264" s="176"/>
      <c r="M264" s="176"/>
      <c r="N264" s="176"/>
    </row>
    <row r="265" spans="1:14" x14ac:dyDescent="0.25">
      <c r="A265" s="176"/>
      <c r="B265" s="200"/>
      <c r="C265" s="176"/>
      <c r="D265" s="176"/>
      <c r="F265" s="176"/>
      <c r="G265" s="176"/>
      <c r="H265" s="176"/>
      <c r="I265" s="176"/>
      <c r="J265" s="176"/>
      <c r="K265" s="176"/>
      <c r="L265" s="176"/>
      <c r="M265" s="176"/>
      <c r="N265" s="176"/>
    </row>
    <row r="266" spans="1:14" x14ac:dyDescent="0.25">
      <c r="A266" s="176"/>
      <c r="B266" s="200"/>
      <c r="C266" s="176"/>
      <c r="D266" s="176"/>
      <c r="F266" s="176"/>
      <c r="G266" s="176"/>
      <c r="H266" s="176"/>
      <c r="I266" s="176"/>
      <c r="J266" s="176"/>
      <c r="K266" s="176"/>
      <c r="L266" s="176"/>
      <c r="M266" s="176"/>
      <c r="N266" s="176"/>
    </row>
    <row r="267" spans="1:14" x14ac:dyDescent="0.25">
      <c r="A267" s="176"/>
      <c r="B267" s="200"/>
      <c r="C267" s="176"/>
      <c r="D267" s="176"/>
      <c r="F267" s="176"/>
      <c r="G267" s="176"/>
      <c r="H267" s="176"/>
      <c r="I267" s="176"/>
      <c r="J267" s="176"/>
      <c r="K267" s="176"/>
      <c r="L267" s="176"/>
      <c r="M267" s="176"/>
      <c r="N267" s="176"/>
    </row>
    <row r="268" spans="1:14" x14ac:dyDescent="0.25">
      <c r="A268" s="176"/>
      <c r="B268" s="200"/>
      <c r="C268" s="176"/>
      <c r="D268" s="176"/>
      <c r="F268" s="176"/>
      <c r="G268" s="176"/>
      <c r="H268" s="176"/>
      <c r="I268" s="176"/>
      <c r="J268" s="176"/>
      <c r="K268" s="176"/>
      <c r="L268" s="176"/>
      <c r="M268" s="176"/>
      <c r="N268" s="176"/>
    </row>
    <row r="269" spans="1:14" x14ac:dyDescent="0.25">
      <c r="A269" s="176"/>
      <c r="B269" s="200"/>
      <c r="C269" s="176"/>
      <c r="D269" s="176"/>
      <c r="F269" s="176"/>
      <c r="G269" s="176"/>
      <c r="H269" s="176"/>
      <c r="I269" s="176"/>
      <c r="J269" s="176"/>
      <c r="K269" s="176"/>
      <c r="L269" s="176"/>
      <c r="M269" s="176"/>
      <c r="N269" s="176"/>
    </row>
    <row r="270" spans="1:14" x14ac:dyDescent="0.25">
      <c r="A270" s="176"/>
      <c r="B270" s="200"/>
      <c r="C270" s="176"/>
      <c r="D270" s="176"/>
      <c r="F270" s="176"/>
      <c r="G270" s="176"/>
      <c r="H270" s="176"/>
      <c r="I270" s="176"/>
      <c r="J270" s="176"/>
      <c r="K270" s="176"/>
      <c r="L270" s="176"/>
      <c r="M270" s="176"/>
      <c r="N270" s="176"/>
    </row>
    <row r="271" spans="1:14" x14ac:dyDescent="0.25">
      <c r="A271" s="176"/>
      <c r="B271" s="200"/>
      <c r="C271" s="176"/>
      <c r="D271" s="176"/>
      <c r="F271" s="176"/>
      <c r="G271" s="176"/>
      <c r="H271" s="176"/>
      <c r="I271" s="176"/>
      <c r="J271" s="176"/>
      <c r="K271" s="176"/>
      <c r="L271" s="176"/>
      <c r="M271" s="176"/>
      <c r="N271" s="176"/>
    </row>
    <row r="272" spans="1:14" x14ac:dyDescent="0.25">
      <c r="A272" s="176"/>
      <c r="B272" s="200"/>
      <c r="C272" s="176"/>
      <c r="D272" s="176"/>
      <c r="F272" s="176"/>
      <c r="G272" s="176"/>
      <c r="H272" s="176"/>
      <c r="I272" s="176"/>
      <c r="J272" s="176"/>
      <c r="K272" s="176"/>
      <c r="L272" s="176"/>
      <c r="M272" s="176"/>
      <c r="N272" s="176"/>
    </row>
    <row r="273" spans="1:14" x14ac:dyDescent="0.25">
      <c r="A273" s="176"/>
      <c r="B273" s="200"/>
      <c r="C273" s="176"/>
      <c r="D273" s="176"/>
      <c r="F273" s="176"/>
      <c r="G273" s="176"/>
      <c r="H273" s="176"/>
      <c r="I273" s="176"/>
      <c r="J273" s="176"/>
      <c r="K273" s="176"/>
      <c r="L273" s="176"/>
      <c r="M273" s="176"/>
      <c r="N273" s="176"/>
    </row>
    <row r="274" spans="1:14" x14ac:dyDescent="0.25">
      <c r="A274" s="176"/>
      <c r="B274" s="200"/>
      <c r="C274" s="176"/>
      <c r="D274" s="176"/>
      <c r="F274" s="176"/>
      <c r="G274" s="176"/>
      <c r="H274" s="176"/>
      <c r="I274" s="176"/>
      <c r="J274" s="176"/>
      <c r="K274" s="176"/>
      <c r="L274" s="176"/>
      <c r="M274" s="176"/>
      <c r="N274" s="176"/>
    </row>
    <row r="275" spans="1:14" x14ac:dyDescent="0.25">
      <c r="A275" s="176"/>
      <c r="B275" s="200"/>
      <c r="C275" s="176"/>
      <c r="D275" s="176"/>
      <c r="F275" s="176"/>
      <c r="G275" s="176"/>
      <c r="H275" s="176"/>
      <c r="I275" s="176"/>
      <c r="J275" s="176"/>
      <c r="K275" s="176"/>
      <c r="L275" s="176"/>
      <c r="M275" s="176"/>
      <c r="N275" s="176"/>
    </row>
    <row r="276" spans="1:14" x14ac:dyDescent="0.25">
      <c r="A276" s="176"/>
      <c r="B276" s="200"/>
      <c r="C276" s="176"/>
      <c r="D276" s="176"/>
      <c r="F276" s="176"/>
      <c r="G276" s="176"/>
      <c r="H276" s="176"/>
      <c r="I276" s="176"/>
      <c r="J276" s="176"/>
      <c r="K276" s="176"/>
      <c r="L276" s="176"/>
      <c r="M276" s="176"/>
      <c r="N276" s="176"/>
    </row>
    <row r="277" spans="1:14" x14ac:dyDescent="0.25">
      <c r="A277" s="176"/>
      <c r="B277" s="200"/>
      <c r="C277" s="176"/>
      <c r="D277" s="176"/>
      <c r="F277" s="176"/>
      <c r="G277" s="176"/>
      <c r="H277" s="176"/>
      <c r="I277" s="176"/>
      <c r="J277" s="176"/>
      <c r="K277" s="176"/>
      <c r="L277" s="176"/>
      <c r="M277" s="176"/>
      <c r="N277" s="176"/>
    </row>
    <row r="278" spans="1:14" x14ac:dyDescent="0.25">
      <c r="A278" s="176"/>
      <c r="B278" s="200"/>
      <c r="C278" s="176"/>
      <c r="D278" s="176"/>
      <c r="F278" s="176"/>
      <c r="G278" s="176"/>
      <c r="H278" s="176"/>
      <c r="I278" s="176"/>
      <c r="J278" s="176"/>
      <c r="K278" s="176"/>
      <c r="L278" s="176"/>
      <c r="M278" s="176"/>
      <c r="N278" s="176"/>
    </row>
    <row r="279" spans="1:14" x14ac:dyDescent="0.25">
      <c r="A279" s="176"/>
      <c r="B279" s="200"/>
      <c r="C279" s="176"/>
      <c r="D279" s="176"/>
      <c r="F279" s="176"/>
      <c r="G279" s="176"/>
      <c r="H279" s="176"/>
      <c r="I279" s="176"/>
      <c r="J279" s="176"/>
      <c r="K279" s="176"/>
      <c r="L279" s="176"/>
      <c r="M279" s="176"/>
      <c r="N279" s="176"/>
    </row>
    <row r="280" spans="1:14" x14ac:dyDescent="0.25">
      <c r="A280" s="176"/>
      <c r="B280" s="200"/>
      <c r="C280" s="176"/>
      <c r="D280" s="176"/>
      <c r="F280" s="176"/>
      <c r="G280" s="176"/>
      <c r="H280" s="176"/>
      <c r="I280" s="176"/>
      <c r="J280" s="176"/>
      <c r="K280" s="176"/>
      <c r="L280" s="176"/>
      <c r="M280" s="176"/>
      <c r="N280" s="176"/>
    </row>
    <row r="281" spans="1:14" x14ac:dyDescent="0.25">
      <c r="A281" s="176"/>
      <c r="B281" s="200"/>
      <c r="C281" s="176"/>
      <c r="D281" s="176"/>
      <c r="F281" s="176"/>
      <c r="G281" s="176"/>
      <c r="H281" s="176"/>
      <c r="I281" s="176"/>
      <c r="J281" s="176"/>
      <c r="K281" s="176"/>
      <c r="L281" s="176"/>
      <c r="M281" s="176"/>
      <c r="N281" s="176"/>
    </row>
    <row r="282" spans="1:14" x14ac:dyDescent="0.25">
      <c r="A282" s="176"/>
      <c r="B282" s="200"/>
      <c r="C282" s="176"/>
      <c r="D282" s="176"/>
      <c r="F282" s="176"/>
      <c r="G282" s="176"/>
      <c r="H282" s="176"/>
      <c r="I282" s="176"/>
      <c r="J282" s="176"/>
      <c r="K282" s="176"/>
      <c r="L282" s="176"/>
      <c r="M282" s="176"/>
      <c r="N282" s="176"/>
    </row>
    <row r="283" spans="1:14" x14ac:dyDescent="0.25">
      <c r="A283" s="176"/>
      <c r="B283" s="200"/>
      <c r="C283" s="176"/>
      <c r="D283" s="176"/>
      <c r="F283" s="176"/>
      <c r="G283" s="176"/>
      <c r="H283" s="176"/>
      <c r="I283" s="176"/>
      <c r="J283" s="176"/>
      <c r="K283" s="176"/>
      <c r="L283" s="176"/>
      <c r="M283" s="176"/>
      <c r="N283" s="176"/>
    </row>
    <row r="284" spans="1:14" x14ac:dyDescent="0.25">
      <c r="A284" s="176"/>
      <c r="B284" s="200"/>
      <c r="C284" s="176"/>
      <c r="D284" s="176"/>
      <c r="F284" s="176"/>
      <c r="G284" s="176"/>
      <c r="H284" s="176"/>
      <c r="I284" s="176"/>
      <c r="J284" s="176"/>
      <c r="K284" s="176"/>
      <c r="L284" s="176"/>
      <c r="M284" s="176"/>
      <c r="N284" s="176"/>
    </row>
    <row r="285" spans="1:14" x14ac:dyDescent="0.25">
      <c r="A285" s="176"/>
      <c r="B285" s="200"/>
      <c r="C285" s="176"/>
      <c r="D285" s="176"/>
      <c r="F285" s="176"/>
      <c r="G285" s="176"/>
      <c r="H285" s="176"/>
      <c r="I285" s="176"/>
      <c r="J285" s="176"/>
      <c r="K285" s="176"/>
      <c r="L285" s="176"/>
      <c r="M285" s="176"/>
      <c r="N285" s="176"/>
    </row>
    <row r="286" spans="1:14" x14ac:dyDescent="0.25">
      <c r="A286" s="176"/>
      <c r="B286" s="200"/>
      <c r="C286" s="176"/>
      <c r="D286" s="176"/>
      <c r="F286" s="176"/>
      <c r="G286" s="176"/>
      <c r="H286" s="176"/>
      <c r="I286" s="176"/>
      <c r="J286" s="176"/>
      <c r="K286" s="176"/>
      <c r="L286" s="176"/>
      <c r="M286" s="176"/>
      <c r="N286" s="176"/>
    </row>
    <row r="287" spans="1:14" x14ac:dyDescent="0.25">
      <c r="A287" s="176"/>
      <c r="B287" s="200"/>
      <c r="C287" s="176"/>
      <c r="D287" s="176"/>
      <c r="F287" s="176"/>
      <c r="G287" s="176"/>
      <c r="H287" s="176"/>
      <c r="I287" s="176"/>
      <c r="J287" s="176"/>
      <c r="K287" s="176"/>
      <c r="L287" s="176"/>
      <c r="M287" s="176"/>
      <c r="N287" s="176"/>
    </row>
    <row r="288" spans="1:14" x14ac:dyDescent="0.25">
      <c r="A288" s="176"/>
      <c r="B288" s="200"/>
      <c r="C288" s="176"/>
      <c r="D288" s="176"/>
      <c r="F288" s="176"/>
      <c r="G288" s="176"/>
      <c r="H288" s="176"/>
      <c r="I288" s="176"/>
      <c r="J288" s="176"/>
      <c r="K288" s="176"/>
      <c r="L288" s="176"/>
      <c r="M288" s="176"/>
      <c r="N288" s="176"/>
    </row>
    <row r="289" spans="1:14" x14ac:dyDescent="0.25">
      <c r="A289" s="176"/>
      <c r="B289" s="200"/>
      <c r="C289" s="176"/>
      <c r="D289" s="176"/>
      <c r="F289" s="176"/>
      <c r="G289" s="176"/>
      <c r="H289" s="176"/>
      <c r="I289" s="176"/>
      <c r="J289" s="176"/>
      <c r="K289" s="176"/>
      <c r="L289" s="176"/>
      <c r="M289" s="176"/>
      <c r="N289" s="176"/>
    </row>
    <row r="290" spans="1:14" x14ac:dyDescent="0.25">
      <c r="A290" s="176"/>
      <c r="B290" s="200"/>
      <c r="C290" s="176"/>
      <c r="D290" s="176"/>
      <c r="F290" s="176"/>
      <c r="G290" s="176"/>
      <c r="H290" s="176"/>
      <c r="I290" s="176"/>
      <c r="J290" s="176"/>
      <c r="K290" s="176"/>
      <c r="L290" s="176"/>
      <c r="M290" s="176"/>
      <c r="N290" s="176"/>
    </row>
    <row r="291" spans="1:14" x14ac:dyDescent="0.25">
      <c r="A291" s="176"/>
      <c r="B291" s="200"/>
      <c r="C291" s="176"/>
      <c r="D291" s="176"/>
      <c r="F291" s="176"/>
      <c r="G291" s="176"/>
      <c r="H291" s="176"/>
      <c r="I291" s="176"/>
      <c r="J291" s="176"/>
      <c r="K291" s="176"/>
      <c r="L291" s="176"/>
      <c r="M291" s="176"/>
      <c r="N291" s="176"/>
    </row>
    <row r="292" spans="1:14" x14ac:dyDescent="0.25">
      <c r="A292" s="176"/>
      <c r="B292" s="200"/>
      <c r="C292" s="176"/>
      <c r="D292" s="176"/>
      <c r="F292" s="176"/>
      <c r="G292" s="176"/>
      <c r="H292" s="176"/>
      <c r="I292" s="176"/>
      <c r="J292" s="176"/>
      <c r="K292" s="176"/>
      <c r="L292" s="176"/>
      <c r="M292" s="176"/>
      <c r="N292" s="176"/>
    </row>
    <row r="293" spans="1:14" x14ac:dyDescent="0.25">
      <c r="A293" s="176"/>
      <c r="B293" s="200"/>
      <c r="C293" s="176"/>
      <c r="D293" s="176"/>
      <c r="F293" s="176"/>
      <c r="G293" s="176"/>
      <c r="H293" s="176"/>
      <c r="I293" s="176"/>
      <c r="J293" s="176"/>
      <c r="K293" s="176"/>
      <c r="L293" s="176"/>
      <c r="M293" s="176"/>
      <c r="N293" s="176"/>
    </row>
    <row r="294" spans="1:14" x14ac:dyDescent="0.25">
      <c r="A294" s="176"/>
      <c r="B294" s="200"/>
      <c r="C294" s="176"/>
      <c r="D294" s="176"/>
      <c r="F294" s="176"/>
      <c r="G294" s="176"/>
      <c r="H294" s="176"/>
      <c r="I294" s="176"/>
      <c r="J294" s="176"/>
      <c r="K294" s="176"/>
      <c r="L294" s="176"/>
      <c r="M294" s="176"/>
      <c r="N294" s="176"/>
    </row>
    <row r="295" spans="1:14" x14ac:dyDescent="0.25">
      <c r="A295" s="176"/>
      <c r="B295" s="200"/>
      <c r="C295" s="176"/>
      <c r="D295" s="176"/>
      <c r="F295" s="176"/>
      <c r="G295" s="176"/>
      <c r="H295" s="176"/>
      <c r="I295" s="176"/>
      <c r="J295" s="176"/>
      <c r="K295" s="176"/>
      <c r="L295" s="176"/>
      <c r="M295" s="176"/>
      <c r="N295" s="176"/>
    </row>
    <row r="296" spans="1:14" x14ac:dyDescent="0.25">
      <c r="A296" s="176"/>
      <c r="B296" s="200"/>
      <c r="C296" s="176"/>
      <c r="D296" s="176"/>
      <c r="F296" s="176"/>
      <c r="G296" s="176"/>
      <c r="H296" s="176"/>
      <c r="I296" s="176"/>
      <c r="J296" s="176"/>
      <c r="K296" s="176"/>
      <c r="L296" s="176"/>
      <c r="M296" s="176"/>
      <c r="N296" s="176"/>
    </row>
    <row r="297" spans="1:14" x14ac:dyDescent="0.25">
      <c r="A297" s="176"/>
      <c r="B297" s="200"/>
      <c r="C297" s="176"/>
      <c r="D297" s="176"/>
      <c r="F297" s="176"/>
      <c r="G297" s="176"/>
      <c r="H297" s="176"/>
      <c r="I297" s="176"/>
      <c r="J297" s="176"/>
      <c r="K297" s="176"/>
      <c r="L297" s="176"/>
      <c r="M297" s="176"/>
      <c r="N297" s="176"/>
    </row>
    <row r="298" spans="1:14" x14ac:dyDescent="0.25">
      <c r="A298" s="176"/>
      <c r="B298" s="200"/>
      <c r="C298" s="176"/>
      <c r="D298" s="176"/>
      <c r="F298" s="176"/>
      <c r="G298" s="176"/>
      <c r="H298" s="176"/>
      <c r="I298" s="176"/>
      <c r="J298" s="176"/>
      <c r="K298" s="176"/>
      <c r="L298" s="176"/>
      <c r="M298" s="176"/>
      <c r="N298" s="176"/>
    </row>
    <row r="299" spans="1:14" x14ac:dyDescent="0.25">
      <c r="A299" s="176"/>
      <c r="B299" s="200"/>
      <c r="C299" s="176"/>
      <c r="D299" s="144"/>
      <c r="F299" s="176"/>
      <c r="G299" s="176"/>
      <c r="H299" s="176"/>
      <c r="I299" s="176"/>
      <c r="J299" s="176"/>
      <c r="K299" s="176"/>
      <c r="L299" s="176"/>
      <c r="M299" s="176"/>
      <c r="N299" s="176"/>
    </row>
    <row r="300" spans="1:14" x14ac:dyDescent="0.25">
      <c r="A300" s="176"/>
      <c r="B300" s="200"/>
      <c r="C300" s="176"/>
      <c r="D300" s="144"/>
      <c r="F300" s="176"/>
      <c r="G300" s="176"/>
      <c r="H300" s="176"/>
      <c r="I300" s="176"/>
      <c r="J300" s="176"/>
      <c r="K300" s="176"/>
      <c r="L300" s="176"/>
      <c r="M300" s="176"/>
      <c r="N300" s="176"/>
    </row>
    <row r="301" spans="1:14" x14ac:dyDescent="0.25">
      <c r="A301" s="176"/>
      <c r="B301" s="200"/>
      <c r="C301" s="176"/>
      <c r="D301" s="144"/>
      <c r="F301" s="176"/>
      <c r="G301" s="176"/>
      <c r="H301" s="176"/>
      <c r="I301" s="176"/>
      <c r="J301" s="176"/>
      <c r="K301" s="176"/>
      <c r="L301" s="176"/>
      <c r="M301" s="176"/>
      <c r="N301" s="176"/>
    </row>
    <row r="302" spans="1:14" x14ac:dyDescent="0.25">
      <c r="A302" s="176"/>
      <c r="B302" s="200"/>
      <c r="C302" s="176"/>
      <c r="D302" s="144"/>
      <c r="F302" s="176"/>
      <c r="G302" s="176"/>
      <c r="H302" s="176"/>
      <c r="I302" s="176"/>
      <c r="J302" s="176"/>
      <c r="K302" s="176"/>
      <c r="L302" s="176"/>
      <c r="M302" s="176"/>
      <c r="N302" s="176"/>
    </row>
    <row r="303" spans="1:14" x14ac:dyDescent="0.25">
      <c r="A303" s="176"/>
      <c r="B303" s="200"/>
      <c r="C303" s="176"/>
      <c r="D303" s="144"/>
      <c r="F303" s="176"/>
      <c r="G303" s="176"/>
      <c r="H303" s="176"/>
      <c r="I303" s="176"/>
      <c r="J303" s="176"/>
      <c r="K303" s="176"/>
      <c r="L303" s="176"/>
      <c r="M303" s="176"/>
      <c r="N303" s="176"/>
    </row>
    <row r="304" spans="1:14" x14ac:dyDescent="0.25">
      <c r="A304" s="176"/>
      <c r="B304" s="200"/>
      <c r="C304" s="176"/>
      <c r="D304" s="144"/>
      <c r="F304" s="176"/>
      <c r="G304" s="176"/>
      <c r="H304" s="176"/>
      <c r="I304" s="176"/>
      <c r="J304" s="176"/>
      <c r="K304" s="176"/>
      <c r="L304" s="176"/>
      <c r="M304" s="176"/>
      <c r="N304" s="176"/>
    </row>
    <row r="305" spans="1:14" x14ac:dyDescent="0.25">
      <c r="A305" s="176"/>
      <c r="B305" s="200"/>
      <c r="C305" s="176"/>
      <c r="D305" s="144"/>
      <c r="F305" s="176"/>
      <c r="G305" s="176"/>
      <c r="H305" s="176"/>
      <c r="I305" s="176"/>
      <c r="J305" s="176"/>
      <c r="K305" s="176"/>
      <c r="L305" s="176"/>
      <c r="M305" s="176"/>
      <c r="N305" s="176"/>
    </row>
    <row r="306" spans="1:14" x14ac:dyDescent="0.25">
      <c r="A306" s="176"/>
      <c r="B306" s="200"/>
      <c r="C306" s="176"/>
      <c r="D306" s="144"/>
      <c r="F306" s="176"/>
      <c r="G306" s="176"/>
      <c r="H306" s="176"/>
      <c r="I306" s="176"/>
      <c r="J306" s="176"/>
      <c r="K306" s="176"/>
      <c r="L306" s="176"/>
      <c r="M306" s="176"/>
      <c r="N306" s="176"/>
    </row>
    <row r="307" spans="1:14" x14ac:dyDescent="0.25">
      <c r="A307" s="176"/>
      <c r="B307" s="200"/>
      <c r="C307" s="176"/>
      <c r="D307" s="144"/>
      <c r="F307" s="176"/>
      <c r="G307" s="176"/>
      <c r="H307" s="176"/>
      <c r="I307" s="176"/>
      <c r="J307" s="176"/>
      <c r="K307" s="176"/>
      <c r="L307" s="176"/>
      <c r="M307" s="176"/>
      <c r="N307" s="176"/>
    </row>
    <row r="308" spans="1:14" x14ac:dyDescent="0.25">
      <c r="A308" s="176"/>
      <c r="B308" s="200"/>
      <c r="C308" s="176"/>
      <c r="D308" s="144"/>
      <c r="F308" s="176"/>
      <c r="G308" s="176"/>
      <c r="H308" s="176"/>
      <c r="I308" s="176"/>
      <c r="J308" s="176"/>
      <c r="K308" s="176"/>
      <c r="L308" s="176"/>
      <c r="M308" s="176"/>
      <c r="N308" s="176"/>
    </row>
    <row r="309" spans="1:14" x14ac:dyDescent="0.25">
      <c r="A309" s="176"/>
      <c r="B309" s="200"/>
      <c r="C309" s="176"/>
      <c r="D309" s="144"/>
      <c r="F309" s="176"/>
      <c r="G309" s="176"/>
      <c r="H309" s="176"/>
      <c r="I309" s="176"/>
      <c r="J309" s="176"/>
      <c r="K309" s="176"/>
      <c r="L309" s="176"/>
      <c r="M309" s="176"/>
      <c r="N309" s="176"/>
    </row>
    <row r="310" spans="1:14" x14ac:dyDescent="0.25">
      <c r="A310" s="176"/>
      <c r="B310" s="200"/>
      <c r="C310" s="176"/>
      <c r="D310" s="144"/>
      <c r="F310" s="176"/>
      <c r="G310" s="176"/>
      <c r="H310" s="176"/>
      <c r="I310" s="176"/>
      <c r="J310" s="176"/>
      <c r="K310" s="176"/>
      <c r="L310" s="176"/>
      <c r="M310" s="176"/>
      <c r="N310" s="176"/>
    </row>
    <row r="311" spans="1:14" x14ac:dyDescent="0.25">
      <c r="A311" s="176"/>
      <c r="B311" s="200"/>
      <c r="C311" s="176"/>
      <c r="D311" s="144"/>
      <c r="F311" s="176"/>
      <c r="G311" s="176"/>
      <c r="H311" s="176"/>
      <c r="I311" s="176"/>
      <c r="J311" s="176"/>
      <c r="K311" s="176"/>
      <c r="L311" s="176"/>
      <c r="M311" s="176"/>
      <c r="N311" s="176"/>
    </row>
    <row r="312" spans="1:14" x14ac:dyDescent="0.25">
      <c r="A312" s="176"/>
      <c r="B312" s="200"/>
      <c r="C312" s="176"/>
      <c r="D312" s="144"/>
      <c r="F312" s="176"/>
      <c r="G312" s="176"/>
      <c r="H312" s="176"/>
      <c r="I312" s="176"/>
      <c r="J312" s="176"/>
      <c r="K312" s="176"/>
      <c r="L312" s="176"/>
      <c r="M312" s="176"/>
      <c r="N312" s="176"/>
    </row>
    <row r="313" spans="1:14" x14ac:dyDescent="0.25">
      <c r="A313" s="176"/>
      <c r="B313" s="200"/>
      <c r="C313" s="176"/>
      <c r="D313" s="144"/>
      <c r="F313" s="176"/>
      <c r="G313" s="176"/>
      <c r="H313" s="176"/>
      <c r="I313" s="176"/>
      <c r="J313" s="176"/>
      <c r="K313" s="176"/>
      <c r="L313" s="176"/>
      <c r="M313" s="176"/>
      <c r="N313" s="176"/>
    </row>
    <row r="314" spans="1:14" x14ac:dyDescent="0.25">
      <c r="A314" s="176"/>
      <c r="B314" s="200"/>
      <c r="C314" s="176"/>
      <c r="D314" s="144"/>
      <c r="F314" s="176"/>
      <c r="G314" s="176"/>
      <c r="H314" s="176"/>
      <c r="I314" s="176"/>
      <c r="J314" s="176"/>
      <c r="K314" s="176"/>
      <c r="L314" s="176"/>
      <c r="M314" s="176"/>
      <c r="N314" s="176"/>
    </row>
    <row r="315" spans="1:14" x14ac:dyDescent="0.25">
      <c r="A315" s="176"/>
      <c r="B315" s="200"/>
      <c r="C315" s="176"/>
      <c r="D315" s="144"/>
      <c r="F315" s="176"/>
      <c r="G315" s="176"/>
      <c r="H315" s="176"/>
      <c r="I315" s="176"/>
      <c r="J315" s="176"/>
      <c r="K315" s="176"/>
      <c r="L315" s="176"/>
      <c r="M315" s="176"/>
      <c r="N315" s="176"/>
    </row>
    <row r="316" spans="1:14" x14ac:dyDescent="0.25">
      <c r="A316" s="176"/>
      <c r="B316" s="200"/>
      <c r="C316" s="176"/>
      <c r="D316" s="144"/>
      <c r="F316" s="176"/>
      <c r="G316" s="176"/>
      <c r="H316" s="176"/>
      <c r="I316" s="176"/>
      <c r="J316" s="176"/>
      <c r="K316" s="176"/>
      <c r="L316" s="176"/>
      <c r="M316" s="176"/>
      <c r="N316" s="176"/>
    </row>
    <row r="317" spans="1:14" x14ac:dyDescent="0.25">
      <c r="A317" s="176"/>
      <c r="B317" s="200"/>
      <c r="C317" s="176"/>
      <c r="D317" s="144"/>
      <c r="F317" s="176"/>
      <c r="G317" s="176"/>
      <c r="H317" s="176"/>
      <c r="I317" s="176"/>
      <c r="J317" s="176"/>
      <c r="K317" s="176"/>
      <c r="L317" s="176"/>
      <c r="M317" s="176"/>
      <c r="N317" s="176"/>
    </row>
    <row r="318" spans="1:14" x14ac:dyDescent="0.25">
      <c r="A318" s="176"/>
      <c r="B318" s="200"/>
      <c r="C318" s="176"/>
      <c r="D318" s="144"/>
      <c r="F318" s="176"/>
      <c r="G318" s="176"/>
      <c r="H318" s="176"/>
      <c r="I318" s="176"/>
      <c r="J318" s="176"/>
      <c r="K318" s="176"/>
      <c r="L318" s="176"/>
      <c r="M318" s="176"/>
      <c r="N318" s="176"/>
    </row>
    <row r="319" spans="1:14" x14ac:dyDescent="0.25">
      <c r="A319" s="176"/>
      <c r="B319" s="200"/>
      <c r="C319" s="176"/>
      <c r="D319" s="144"/>
      <c r="F319" s="176"/>
      <c r="G319" s="176"/>
      <c r="H319" s="176"/>
      <c r="I319" s="176"/>
      <c r="J319" s="176"/>
      <c r="K319" s="176"/>
      <c r="L319" s="176"/>
      <c r="M319" s="176"/>
      <c r="N319" s="176"/>
    </row>
    <row r="320" spans="1:14" x14ac:dyDescent="0.25">
      <c r="A320" s="176"/>
      <c r="B320" s="200"/>
      <c r="C320" s="176"/>
      <c r="D320" s="144"/>
      <c r="F320" s="176"/>
      <c r="G320" s="176"/>
      <c r="H320" s="176"/>
      <c r="I320" s="176"/>
      <c r="J320" s="176"/>
      <c r="K320" s="176"/>
      <c r="L320" s="176"/>
      <c r="M320" s="176"/>
      <c r="N320" s="176"/>
    </row>
    <row r="321" spans="1:14" x14ac:dyDescent="0.25">
      <c r="A321" s="176"/>
      <c r="B321" s="200"/>
      <c r="C321" s="176"/>
      <c r="D321" s="144"/>
      <c r="F321" s="176"/>
      <c r="G321" s="176"/>
      <c r="H321" s="176"/>
      <c r="I321" s="176"/>
      <c r="J321" s="176"/>
      <c r="K321" s="176"/>
      <c r="L321" s="176"/>
      <c r="M321" s="176"/>
      <c r="N321" s="176"/>
    </row>
    <row r="322" spans="1:14" x14ac:dyDescent="0.25">
      <c r="A322" s="176"/>
      <c r="B322" s="200"/>
      <c r="C322" s="176"/>
      <c r="D322" s="144"/>
      <c r="F322" s="176"/>
      <c r="G322" s="176"/>
      <c r="H322" s="176"/>
      <c r="I322" s="176"/>
      <c r="J322" s="176"/>
      <c r="K322" s="176"/>
      <c r="L322" s="176"/>
      <c r="M322" s="176"/>
      <c r="N322" s="176"/>
    </row>
    <row r="323" spans="1:14" x14ac:dyDescent="0.25">
      <c r="A323" s="176"/>
      <c r="B323" s="200"/>
      <c r="C323" s="176"/>
      <c r="D323" s="144"/>
      <c r="F323" s="176"/>
      <c r="G323" s="176"/>
      <c r="H323" s="176"/>
      <c r="I323" s="176"/>
      <c r="J323" s="176"/>
      <c r="K323" s="176"/>
      <c r="L323" s="176"/>
      <c r="M323" s="176"/>
      <c r="N323" s="176"/>
    </row>
    <row r="324" spans="1:14" x14ac:dyDescent="0.25">
      <c r="A324" s="176"/>
      <c r="B324" s="200"/>
      <c r="C324" s="176"/>
      <c r="D324" s="144"/>
      <c r="F324" s="176"/>
      <c r="G324" s="176"/>
      <c r="H324" s="176"/>
      <c r="I324" s="176"/>
      <c r="J324" s="176"/>
      <c r="K324" s="176"/>
      <c r="L324" s="176"/>
      <c r="M324" s="176"/>
      <c r="N324" s="176"/>
    </row>
    <row r="325" spans="1:14" x14ac:dyDescent="0.25">
      <c r="A325" s="176"/>
      <c r="B325" s="200"/>
      <c r="C325" s="176"/>
      <c r="D325" s="144"/>
      <c r="F325" s="176"/>
      <c r="G325" s="176"/>
      <c r="H325" s="176"/>
      <c r="I325" s="176"/>
      <c r="J325" s="176"/>
      <c r="K325" s="176"/>
      <c r="L325" s="176"/>
      <c r="M325" s="176"/>
      <c r="N325" s="176"/>
    </row>
    <row r="326" spans="1:14" x14ac:dyDescent="0.25">
      <c r="A326" s="176"/>
      <c r="B326" s="200"/>
      <c r="C326" s="176"/>
      <c r="D326" s="144"/>
      <c r="F326" s="176"/>
      <c r="G326" s="176"/>
      <c r="H326" s="176"/>
      <c r="I326" s="176"/>
      <c r="J326" s="176"/>
      <c r="K326" s="176"/>
      <c r="L326" s="176"/>
      <c r="M326" s="176"/>
      <c r="N326" s="176"/>
    </row>
    <row r="327" spans="1:14" x14ac:dyDescent="0.25">
      <c r="A327" s="176"/>
      <c r="B327" s="200"/>
      <c r="C327" s="176"/>
      <c r="D327" s="144"/>
      <c r="F327" s="176"/>
      <c r="G327" s="176"/>
      <c r="H327" s="176"/>
      <c r="I327" s="176"/>
      <c r="J327" s="176"/>
      <c r="K327" s="176"/>
      <c r="L327" s="176"/>
      <c r="M327" s="176"/>
      <c r="N327" s="176"/>
    </row>
    <row r="328" spans="1:14" x14ac:dyDescent="0.25">
      <c r="A328" s="176"/>
      <c r="B328" s="200"/>
      <c r="C328" s="176"/>
      <c r="D328" s="144"/>
      <c r="F328" s="176"/>
      <c r="G328" s="176"/>
      <c r="H328" s="176"/>
      <c r="I328" s="176"/>
      <c r="J328" s="176"/>
      <c r="K328" s="176"/>
      <c r="L328" s="176"/>
      <c r="M328" s="176"/>
      <c r="N328" s="176"/>
    </row>
    <row r="329" spans="1:14" x14ac:dyDescent="0.25">
      <c r="A329" s="176"/>
      <c r="B329" s="200"/>
      <c r="C329" s="176"/>
      <c r="D329" s="144"/>
      <c r="F329" s="176"/>
      <c r="G329" s="176"/>
      <c r="H329" s="176"/>
      <c r="I329" s="176"/>
      <c r="J329" s="176"/>
      <c r="K329" s="176"/>
      <c r="L329" s="176"/>
      <c r="M329" s="176"/>
      <c r="N329" s="176"/>
    </row>
    <row r="330" spans="1:14" x14ac:dyDescent="0.25">
      <c r="A330" s="176"/>
      <c r="B330" s="200"/>
      <c r="C330" s="176"/>
      <c r="D330" s="144"/>
      <c r="F330" s="176"/>
      <c r="G330" s="176"/>
      <c r="H330" s="176"/>
      <c r="I330" s="176"/>
      <c r="J330" s="176"/>
      <c r="K330" s="176"/>
      <c r="L330" s="176"/>
      <c r="M330" s="176"/>
      <c r="N330" s="176"/>
    </row>
    <row r="331" spans="1:14" x14ac:dyDescent="0.25">
      <c r="A331" s="176"/>
      <c r="B331" s="200"/>
      <c r="C331" s="176"/>
      <c r="D331" s="144"/>
      <c r="F331" s="176"/>
      <c r="G331" s="176"/>
      <c r="H331" s="176"/>
      <c r="I331" s="176"/>
      <c r="J331" s="176"/>
      <c r="K331" s="176"/>
      <c r="L331" s="176"/>
      <c r="M331" s="176"/>
      <c r="N331" s="176"/>
    </row>
    <row r="332" spans="1:14" x14ac:dyDescent="0.25">
      <c r="A332" s="176"/>
      <c r="B332" s="200"/>
      <c r="C332" s="176"/>
      <c r="D332" s="144"/>
      <c r="F332" s="176"/>
      <c r="G332" s="176"/>
      <c r="H332" s="176"/>
      <c r="I332" s="176"/>
      <c r="J332" s="176"/>
      <c r="K332" s="176"/>
      <c r="L332" s="176"/>
      <c r="M332" s="176"/>
      <c r="N332" s="176"/>
    </row>
    <row r="333" spans="1:14" x14ac:dyDescent="0.25">
      <c r="A333" s="176"/>
      <c r="B333" s="200"/>
      <c r="C333" s="176"/>
      <c r="D333" s="144"/>
      <c r="F333" s="176"/>
      <c r="G333" s="176"/>
      <c r="H333" s="176"/>
      <c r="I333" s="176"/>
      <c r="J333" s="176"/>
      <c r="K333" s="176"/>
      <c r="L333" s="176"/>
      <c r="M333" s="176"/>
      <c r="N333" s="176"/>
    </row>
    <row r="334" spans="1:14" x14ac:dyDescent="0.25">
      <c r="A334" s="176"/>
      <c r="B334" s="200"/>
      <c r="C334" s="176"/>
      <c r="D334" s="144"/>
      <c r="F334" s="176"/>
      <c r="G334" s="176"/>
      <c r="H334" s="176"/>
      <c r="I334" s="176"/>
      <c r="J334" s="176"/>
      <c r="K334" s="176"/>
      <c r="L334" s="176"/>
      <c r="M334" s="176"/>
      <c r="N334" s="176"/>
    </row>
    <row r="335" spans="1:14" x14ac:dyDescent="0.25">
      <c r="A335" s="176"/>
      <c r="B335" s="200"/>
      <c r="C335" s="176"/>
      <c r="D335" s="144"/>
      <c r="F335" s="176"/>
      <c r="G335" s="176"/>
      <c r="H335" s="176"/>
      <c r="I335" s="176"/>
      <c r="J335" s="176"/>
      <c r="K335" s="176"/>
      <c r="L335" s="176"/>
      <c r="M335" s="176"/>
      <c r="N335" s="176"/>
    </row>
    <row r="336" spans="1:14" x14ac:dyDescent="0.25">
      <c r="A336" s="176"/>
      <c r="B336" s="200"/>
      <c r="C336" s="176"/>
      <c r="D336" s="144"/>
      <c r="F336" s="176"/>
      <c r="G336" s="176"/>
      <c r="H336" s="176"/>
      <c r="I336" s="176"/>
      <c r="J336" s="176"/>
      <c r="K336" s="176"/>
      <c r="L336" s="176"/>
      <c r="M336" s="176"/>
      <c r="N336" s="176"/>
    </row>
    <row r="337" spans="1:14" x14ac:dyDescent="0.25">
      <c r="A337" s="176"/>
      <c r="B337" s="200"/>
      <c r="C337" s="176"/>
      <c r="D337" s="144"/>
      <c r="F337" s="176"/>
      <c r="G337" s="176"/>
      <c r="H337" s="176"/>
      <c r="I337" s="176"/>
      <c r="J337" s="176"/>
      <c r="K337" s="176"/>
      <c r="L337" s="176"/>
      <c r="M337" s="176"/>
      <c r="N337" s="176"/>
    </row>
    <row r="338" spans="1:14" x14ac:dyDescent="0.25">
      <c r="A338" s="176"/>
      <c r="B338" s="200"/>
      <c r="C338" s="176"/>
      <c r="D338" s="144"/>
      <c r="F338" s="176"/>
      <c r="G338" s="176"/>
      <c r="H338" s="176"/>
      <c r="I338" s="176"/>
      <c r="J338" s="176"/>
      <c r="K338" s="176"/>
      <c r="L338" s="176"/>
      <c r="M338" s="176"/>
      <c r="N338" s="176"/>
    </row>
    <row r="339" spans="1:14" x14ac:dyDescent="0.25">
      <c r="A339" s="176"/>
      <c r="B339" s="200"/>
      <c r="C339" s="176"/>
      <c r="D339" s="144"/>
      <c r="F339" s="176"/>
      <c r="G339" s="176"/>
      <c r="H339" s="176"/>
      <c r="I339" s="176"/>
      <c r="J339" s="176"/>
      <c r="K339" s="176"/>
      <c r="L339" s="176"/>
      <c r="M339" s="176"/>
      <c r="N339" s="176"/>
    </row>
    <row r="340" spans="1:14" x14ac:dyDescent="0.25">
      <c r="A340" s="176"/>
      <c r="B340" s="200"/>
      <c r="C340" s="176"/>
      <c r="D340" s="144"/>
      <c r="F340" s="176"/>
      <c r="G340" s="176"/>
      <c r="H340" s="176"/>
      <c r="I340" s="176"/>
      <c r="J340" s="176"/>
      <c r="K340" s="176"/>
      <c r="L340" s="176"/>
      <c r="M340" s="176"/>
      <c r="N340" s="176"/>
    </row>
    <row r="341" spans="1:14" x14ac:dyDescent="0.25">
      <c r="A341" s="176"/>
      <c r="B341" s="200"/>
      <c r="C341" s="176"/>
      <c r="D341" s="144"/>
      <c r="F341" s="176"/>
      <c r="G341" s="176"/>
      <c r="H341" s="176"/>
      <c r="I341" s="176"/>
      <c r="J341" s="176"/>
      <c r="K341" s="176"/>
      <c r="L341" s="176"/>
      <c r="M341" s="176"/>
      <c r="N341" s="176"/>
    </row>
    <row r="342" spans="1:14" x14ac:dyDescent="0.25">
      <c r="A342" s="176"/>
      <c r="B342" s="200"/>
      <c r="C342" s="176"/>
      <c r="D342" s="144"/>
      <c r="F342" s="176"/>
      <c r="G342" s="176"/>
      <c r="H342" s="176"/>
      <c r="I342" s="176"/>
      <c r="J342" s="176"/>
      <c r="K342" s="176"/>
      <c r="L342" s="176"/>
      <c r="M342" s="176"/>
      <c r="N342" s="176"/>
    </row>
    <row r="343" spans="1:14" x14ac:dyDescent="0.25">
      <c r="A343" s="176"/>
      <c r="B343" s="200"/>
      <c r="C343" s="176"/>
      <c r="D343" s="144"/>
      <c r="F343" s="176"/>
      <c r="G343" s="176"/>
      <c r="H343" s="176"/>
      <c r="I343" s="176"/>
      <c r="J343" s="176"/>
      <c r="K343" s="176"/>
      <c r="L343" s="176"/>
      <c r="M343" s="176"/>
      <c r="N343" s="176"/>
    </row>
    <row r="344" spans="1:14" x14ac:dyDescent="0.25">
      <c r="A344" s="176"/>
      <c r="B344" s="200"/>
      <c r="C344" s="176"/>
      <c r="D344" s="144"/>
      <c r="F344" s="176"/>
      <c r="G344" s="176"/>
      <c r="H344" s="176"/>
      <c r="I344" s="176"/>
      <c r="J344" s="176"/>
      <c r="K344" s="176"/>
      <c r="L344" s="176"/>
      <c r="M344" s="176"/>
      <c r="N344" s="176"/>
    </row>
    <row r="345" spans="1:14" x14ac:dyDescent="0.25">
      <c r="A345" s="176"/>
      <c r="B345" s="200"/>
      <c r="C345" s="176"/>
      <c r="D345" s="144"/>
      <c r="F345" s="176"/>
      <c r="G345" s="176"/>
      <c r="H345" s="176"/>
      <c r="I345" s="176"/>
      <c r="J345" s="176"/>
      <c r="K345" s="176"/>
      <c r="L345" s="176"/>
      <c r="M345" s="176"/>
      <c r="N345" s="176"/>
    </row>
    <row r="346" spans="1:14" x14ac:dyDescent="0.25">
      <c r="A346" s="176"/>
      <c r="B346" s="200"/>
      <c r="C346" s="176"/>
      <c r="D346" s="144"/>
      <c r="F346" s="176"/>
      <c r="G346" s="176"/>
      <c r="H346" s="176"/>
      <c r="I346" s="176"/>
      <c r="J346" s="176"/>
      <c r="K346" s="176"/>
      <c r="L346" s="176"/>
      <c r="M346" s="176"/>
      <c r="N346" s="176"/>
    </row>
    <row r="347" spans="1:14" x14ac:dyDescent="0.25">
      <c r="A347" s="176"/>
      <c r="B347" s="200"/>
      <c r="C347" s="176"/>
      <c r="D347" s="144"/>
      <c r="F347" s="176"/>
      <c r="G347" s="176"/>
      <c r="H347" s="176"/>
      <c r="I347" s="176"/>
      <c r="J347" s="176"/>
      <c r="K347" s="176"/>
      <c r="L347" s="176"/>
      <c r="M347" s="176"/>
      <c r="N347" s="176"/>
    </row>
    <row r="348" spans="1:14" x14ac:dyDescent="0.25">
      <c r="A348" s="176"/>
      <c r="B348" s="200"/>
      <c r="C348" s="176"/>
      <c r="D348" s="144"/>
      <c r="F348" s="176"/>
      <c r="G348" s="176"/>
      <c r="H348" s="176"/>
      <c r="I348" s="176"/>
      <c r="J348" s="176"/>
      <c r="K348" s="176"/>
      <c r="L348" s="176"/>
      <c r="M348" s="176"/>
      <c r="N348" s="176"/>
    </row>
    <row r="349" spans="1:14" x14ac:dyDescent="0.25">
      <c r="A349" s="176"/>
      <c r="B349" s="200"/>
      <c r="C349" s="176"/>
      <c r="D349" s="144"/>
      <c r="F349" s="176"/>
      <c r="G349" s="176"/>
      <c r="H349" s="176"/>
      <c r="I349" s="176"/>
      <c r="J349" s="176"/>
      <c r="K349" s="176"/>
      <c r="L349" s="176"/>
      <c r="M349" s="176"/>
      <c r="N349" s="176"/>
    </row>
    <row r="350" spans="1:14" x14ac:dyDescent="0.25">
      <c r="A350" s="176"/>
      <c r="B350" s="200"/>
      <c r="C350" s="176"/>
      <c r="D350" s="144"/>
      <c r="F350" s="176"/>
      <c r="G350" s="176"/>
      <c r="H350" s="176"/>
      <c r="I350" s="176"/>
      <c r="J350" s="176"/>
      <c r="K350" s="176"/>
      <c r="L350" s="176"/>
      <c r="M350" s="176"/>
      <c r="N350" s="176"/>
    </row>
    <row r="351" spans="1:14" x14ac:dyDescent="0.25">
      <c r="A351" s="176"/>
      <c r="B351" s="200"/>
      <c r="C351" s="176"/>
      <c r="D351" s="144"/>
      <c r="F351" s="176"/>
      <c r="G351" s="176"/>
      <c r="H351" s="176"/>
      <c r="I351" s="176"/>
      <c r="J351" s="176"/>
      <c r="K351" s="176"/>
      <c r="L351" s="176"/>
      <c r="M351" s="176"/>
      <c r="N351" s="176"/>
    </row>
    <row r="352" spans="1:14" x14ac:dyDescent="0.25">
      <c r="A352" s="176"/>
      <c r="B352" s="200"/>
      <c r="C352" s="176"/>
      <c r="D352" s="144"/>
      <c r="F352" s="176"/>
      <c r="G352" s="176"/>
      <c r="H352" s="176"/>
      <c r="I352" s="176"/>
      <c r="J352" s="176"/>
      <c r="K352" s="176"/>
      <c r="L352" s="176"/>
      <c r="M352" s="176"/>
      <c r="N352" s="176"/>
    </row>
    <row r="353" spans="1:14" x14ac:dyDescent="0.25">
      <c r="A353" s="176"/>
      <c r="B353" s="200"/>
      <c r="C353" s="176"/>
      <c r="D353" s="144"/>
      <c r="F353" s="176"/>
      <c r="G353" s="176"/>
      <c r="H353" s="176"/>
      <c r="I353" s="176"/>
      <c r="J353" s="176"/>
      <c r="K353" s="176"/>
      <c r="L353" s="176"/>
      <c r="M353" s="176"/>
      <c r="N353" s="176"/>
    </row>
    <row r="354" spans="1:14" x14ac:dyDescent="0.25">
      <c r="A354" s="176"/>
      <c r="B354" s="200"/>
      <c r="C354" s="176"/>
      <c r="D354" s="144"/>
      <c r="F354" s="176"/>
      <c r="G354" s="176"/>
      <c r="H354" s="176"/>
      <c r="I354" s="176"/>
      <c r="J354" s="176"/>
      <c r="K354" s="176"/>
      <c r="L354" s="176"/>
      <c r="M354" s="176"/>
      <c r="N354" s="176"/>
    </row>
    <row r="355" spans="1:14" x14ac:dyDescent="0.25">
      <c r="A355" s="176"/>
      <c r="B355" s="200"/>
      <c r="C355" s="176"/>
      <c r="D355" s="144"/>
      <c r="F355" s="176"/>
      <c r="G355" s="176"/>
      <c r="H355" s="176"/>
      <c r="I355" s="176"/>
      <c r="J355" s="176"/>
      <c r="K355" s="176"/>
      <c r="L355" s="176"/>
      <c r="M355" s="176"/>
      <c r="N355" s="176"/>
    </row>
    <row r="356" spans="1:14" x14ac:dyDescent="0.25">
      <c r="A356" s="176"/>
      <c r="B356" s="200"/>
      <c r="C356" s="176"/>
      <c r="D356" s="144"/>
      <c r="F356" s="176"/>
      <c r="G356" s="176"/>
      <c r="H356" s="176"/>
      <c r="I356" s="176"/>
      <c r="J356" s="176"/>
      <c r="K356" s="176"/>
      <c r="L356" s="176"/>
      <c r="M356" s="176"/>
      <c r="N356" s="176"/>
    </row>
    <row r="357" spans="1:14" x14ac:dyDescent="0.25">
      <c r="A357" s="176"/>
      <c r="B357" s="200"/>
      <c r="C357" s="176"/>
      <c r="D357" s="144"/>
      <c r="F357" s="176"/>
      <c r="G357" s="176"/>
      <c r="H357" s="176"/>
      <c r="I357" s="176"/>
      <c r="J357" s="176"/>
      <c r="K357" s="176"/>
      <c r="L357" s="176"/>
      <c r="M357" s="176"/>
      <c r="N357" s="176"/>
    </row>
    <row r="358" spans="1:14" x14ac:dyDescent="0.25">
      <c r="A358" s="176"/>
      <c r="B358" s="200"/>
      <c r="C358" s="176"/>
      <c r="D358" s="144"/>
      <c r="F358" s="176"/>
      <c r="G358" s="176"/>
      <c r="H358" s="176"/>
      <c r="I358" s="176"/>
      <c r="J358" s="176"/>
      <c r="K358" s="176"/>
      <c r="L358" s="176"/>
      <c r="M358" s="176"/>
      <c r="N358" s="176"/>
    </row>
    <row r="359" spans="1:14" x14ac:dyDescent="0.25">
      <c r="A359" s="176"/>
      <c r="B359" s="200"/>
      <c r="C359" s="176"/>
      <c r="D359" s="144"/>
      <c r="F359" s="176"/>
      <c r="G359" s="176"/>
      <c r="H359" s="176"/>
      <c r="I359" s="176"/>
      <c r="J359" s="176"/>
      <c r="K359" s="176"/>
      <c r="L359" s="176"/>
      <c r="M359" s="176"/>
      <c r="N359" s="176"/>
    </row>
    <row r="360" spans="1:14" x14ac:dyDescent="0.25">
      <c r="A360" s="176"/>
      <c r="B360" s="200"/>
      <c r="C360" s="176"/>
      <c r="D360" s="144"/>
      <c r="F360" s="176"/>
      <c r="G360" s="176"/>
      <c r="H360" s="176"/>
      <c r="I360" s="176"/>
      <c r="J360" s="176"/>
      <c r="K360" s="176"/>
      <c r="L360" s="176"/>
      <c r="M360" s="176"/>
      <c r="N360" s="176"/>
    </row>
    <row r="361" spans="1:14" x14ac:dyDescent="0.25">
      <c r="A361" s="176"/>
      <c r="B361" s="200"/>
      <c r="C361" s="176"/>
      <c r="D361" s="144"/>
      <c r="F361" s="176"/>
      <c r="G361" s="176"/>
      <c r="H361" s="176"/>
      <c r="I361" s="176"/>
      <c r="J361" s="176"/>
      <c r="K361" s="176"/>
      <c r="L361" s="176"/>
      <c r="M361" s="176"/>
      <c r="N361" s="176"/>
    </row>
    <row r="362" spans="1:14" x14ac:dyDescent="0.25">
      <c r="A362" s="176"/>
      <c r="B362" s="200"/>
      <c r="C362" s="176"/>
      <c r="D362" s="144"/>
      <c r="F362" s="176"/>
      <c r="G362" s="176"/>
      <c r="H362" s="176"/>
      <c r="I362" s="176"/>
      <c r="J362" s="176"/>
      <c r="K362" s="176"/>
      <c r="L362" s="176"/>
      <c r="M362" s="176"/>
      <c r="N362" s="176"/>
    </row>
    <row r="363" spans="1:14" x14ac:dyDescent="0.25">
      <c r="A363" s="176"/>
      <c r="B363" s="200"/>
      <c r="C363" s="176"/>
      <c r="D363" s="144"/>
      <c r="F363" s="176"/>
      <c r="G363" s="176"/>
      <c r="H363" s="176"/>
      <c r="I363" s="176"/>
      <c r="J363" s="176"/>
      <c r="K363" s="176"/>
      <c r="L363" s="176"/>
      <c r="M363" s="176"/>
      <c r="N363" s="176"/>
    </row>
    <row r="364" spans="1:14" x14ac:dyDescent="0.25">
      <c r="A364" s="176"/>
      <c r="B364" s="200"/>
      <c r="C364" s="176"/>
      <c r="D364" s="144"/>
      <c r="F364" s="176"/>
      <c r="G364" s="176"/>
      <c r="H364" s="176"/>
      <c r="I364" s="176"/>
      <c r="J364" s="176"/>
      <c r="K364" s="176"/>
      <c r="L364" s="176"/>
      <c r="M364" s="176"/>
      <c r="N364" s="176"/>
    </row>
    <row r="365" spans="1:14" x14ac:dyDescent="0.25">
      <c r="A365" s="176"/>
      <c r="B365" s="200"/>
      <c r="C365" s="176"/>
      <c r="D365" s="144"/>
      <c r="F365" s="176"/>
      <c r="G365" s="176"/>
      <c r="H365" s="176"/>
      <c r="I365" s="176"/>
      <c r="J365" s="176"/>
      <c r="K365" s="176"/>
      <c r="L365" s="176"/>
      <c r="M365" s="176"/>
      <c r="N365" s="176"/>
    </row>
    <row r="366" spans="1:14" x14ac:dyDescent="0.25">
      <c r="A366" s="176"/>
      <c r="B366" s="200"/>
      <c r="C366" s="176"/>
      <c r="D366" s="144"/>
      <c r="F366" s="176"/>
      <c r="G366" s="176"/>
      <c r="H366" s="176"/>
      <c r="I366" s="176"/>
      <c r="J366" s="176"/>
      <c r="K366" s="176"/>
      <c r="L366" s="176"/>
      <c r="M366" s="176"/>
      <c r="N366" s="176"/>
    </row>
    <row r="367" spans="1:14" x14ac:dyDescent="0.25">
      <c r="A367" s="176"/>
      <c r="B367" s="200"/>
      <c r="C367" s="176"/>
      <c r="D367" s="144"/>
      <c r="F367" s="176"/>
      <c r="G367" s="176"/>
      <c r="H367" s="176"/>
      <c r="I367" s="176"/>
      <c r="J367" s="176"/>
      <c r="K367" s="176"/>
      <c r="L367" s="176"/>
      <c r="M367" s="176"/>
      <c r="N367" s="176"/>
    </row>
    <row r="368" spans="1:14" x14ac:dyDescent="0.25">
      <c r="A368" s="176"/>
      <c r="B368" s="200"/>
      <c r="C368" s="176"/>
      <c r="D368" s="144"/>
      <c r="F368" s="176"/>
      <c r="G368" s="176"/>
      <c r="H368" s="176"/>
      <c r="I368" s="176"/>
      <c r="J368" s="176"/>
      <c r="K368" s="176"/>
      <c r="L368" s="176"/>
      <c r="M368" s="176"/>
      <c r="N368" s="176"/>
    </row>
    <row r="369" spans="1:14" x14ac:dyDescent="0.25">
      <c r="A369" s="176"/>
      <c r="B369" s="200"/>
      <c r="C369" s="176"/>
      <c r="D369" s="144"/>
      <c r="F369" s="176"/>
      <c r="G369" s="176"/>
      <c r="H369" s="176"/>
      <c r="I369" s="176"/>
      <c r="J369" s="176"/>
      <c r="K369" s="176"/>
      <c r="L369" s="176"/>
      <c r="M369" s="176"/>
      <c r="N369" s="176"/>
    </row>
    <row r="370" spans="1:14" x14ac:dyDescent="0.25">
      <c r="A370" s="176"/>
      <c r="B370" s="200"/>
      <c r="C370" s="176"/>
      <c r="D370" s="144"/>
      <c r="F370" s="176"/>
      <c r="G370" s="176"/>
      <c r="H370" s="176"/>
      <c r="I370" s="176"/>
      <c r="J370" s="176"/>
      <c r="K370" s="176"/>
      <c r="L370" s="176"/>
      <c r="M370" s="176"/>
      <c r="N370" s="176"/>
    </row>
    <row r="371" spans="1:14" x14ac:dyDescent="0.25">
      <c r="A371" s="176"/>
      <c r="B371" s="200"/>
      <c r="C371" s="176"/>
      <c r="D371" s="144"/>
      <c r="F371" s="176"/>
      <c r="G371" s="176"/>
      <c r="H371" s="176"/>
      <c r="I371" s="176"/>
      <c r="J371" s="176"/>
      <c r="K371" s="176"/>
      <c r="L371" s="176"/>
      <c r="M371" s="176"/>
      <c r="N371" s="176"/>
    </row>
    <row r="372" spans="1:14" x14ac:dyDescent="0.25">
      <c r="A372" s="176"/>
      <c r="B372" s="200"/>
      <c r="C372" s="176"/>
      <c r="D372" s="144"/>
      <c r="F372" s="176"/>
      <c r="G372" s="176"/>
      <c r="H372" s="176"/>
      <c r="I372" s="176"/>
      <c r="J372" s="176"/>
      <c r="K372" s="176"/>
      <c r="L372" s="176"/>
      <c r="M372" s="176"/>
      <c r="N372" s="176"/>
    </row>
    <row r="373" spans="1:14" x14ac:dyDescent="0.25">
      <c r="A373" s="176"/>
      <c r="B373" s="200"/>
      <c r="C373" s="176"/>
      <c r="D373" s="144"/>
      <c r="F373" s="176"/>
      <c r="G373" s="176"/>
      <c r="H373" s="176"/>
      <c r="I373" s="176"/>
      <c r="J373" s="176"/>
      <c r="K373" s="176"/>
      <c r="L373" s="176"/>
      <c r="M373" s="176"/>
      <c r="N373" s="176"/>
    </row>
    <row r="374" spans="1:14" x14ac:dyDescent="0.25">
      <c r="A374" s="176"/>
      <c r="B374" s="200"/>
      <c r="C374" s="176"/>
      <c r="D374" s="144"/>
      <c r="F374" s="176"/>
      <c r="G374" s="176"/>
      <c r="H374" s="176"/>
      <c r="I374" s="176"/>
      <c r="J374" s="176"/>
      <c r="K374" s="176"/>
      <c r="L374" s="176"/>
      <c r="M374" s="176"/>
      <c r="N374" s="176"/>
    </row>
    <row r="375" spans="1:14" x14ac:dyDescent="0.25">
      <c r="A375" s="176"/>
      <c r="B375" s="200"/>
      <c r="C375" s="176"/>
      <c r="D375" s="144"/>
      <c r="F375" s="176"/>
      <c r="G375" s="176"/>
      <c r="H375" s="176"/>
      <c r="I375" s="176"/>
      <c r="J375" s="176"/>
      <c r="K375" s="176"/>
      <c r="L375" s="176"/>
      <c r="M375" s="176"/>
      <c r="N375" s="176"/>
    </row>
    <row r="376" spans="1:14" x14ac:dyDescent="0.25">
      <c r="A376" s="176"/>
      <c r="B376" s="200"/>
      <c r="C376" s="176"/>
      <c r="D376" s="144"/>
      <c r="F376" s="176"/>
      <c r="G376" s="176"/>
      <c r="H376" s="176"/>
      <c r="I376" s="176"/>
      <c r="J376" s="176"/>
      <c r="K376" s="176"/>
      <c r="L376" s="176"/>
      <c r="M376" s="176"/>
      <c r="N376" s="176"/>
    </row>
    <row r="377" spans="1:14" x14ac:dyDescent="0.25">
      <c r="A377" s="176"/>
      <c r="B377" s="200"/>
      <c r="C377" s="176"/>
      <c r="D377" s="144"/>
      <c r="F377" s="176"/>
      <c r="G377" s="176"/>
      <c r="H377" s="176"/>
      <c r="I377" s="176"/>
      <c r="J377" s="176"/>
      <c r="K377" s="176"/>
      <c r="L377" s="176"/>
      <c r="M377" s="176"/>
      <c r="N377" s="176"/>
    </row>
    <row r="378" spans="1:14" x14ac:dyDescent="0.25">
      <c r="A378" s="176"/>
      <c r="B378" s="200"/>
      <c r="C378" s="176"/>
      <c r="D378" s="144"/>
      <c r="F378" s="176"/>
      <c r="G378" s="176"/>
      <c r="H378" s="176"/>
      <c r="I378" s="176"/>
      <c r="J378" s="176"/>
      <c r="K378" s="176"/>
      <c r="L378" s="176"/>
      <c r="M378" s="176"/>
      <c r="N378" s="176"/>
    </row>
    <row r="379" spans="1:14" x14ac:dyDescent="0.25">
      <c r="A379" s="176"/>
      <c r="B379" s="200"/>
      <c r="C379" s="176"/>
      <c r="D379" s="144"/>
      <c r="F379" s="176"/>
      <c r="G379" s="176"/>
      <c r="H379" s="176"/>
      <c r="I379" s="176"/>
      <c r="J379" s="176"/>
      <c r="K379" s="176"/>
      <c r="L379" s="176"/>
      <c r="M379" s="176"/>
      <c r="N379" s="176"/>
    </row>
    <row r="380" spans="1:14" x14ac:dyDescent="0.25">
      <c r="A380" s="176"/>
      <c r="B380" s="200"/>
      <c r="C380" s="176"/>
      <c r="D380" s="144"/>
      <c r="F380" s="176"/>
      <c r="G380" s="176"/>
      <c r="H380" s="176"/>
      <c r="I380" s="176"/>
      <c r="J380" s="176"/>
      <c r="K380" s="176"/>
      <c r="L380" s="176"/>
      <c r="M380" s="176"/>
      <c r="N380" s="176"/>
    </row>
    <row r="381" spans="1:14" x14ac:dyDescent="0.25">
      <c r="A381" s="176"/>
      <c r="B381" s="200"/>
      <c r="C381" s="176"/>
      <c r="D381" s="144"/>
      <c r="F381" s="176"/>
      <c r="G381" s="176"/>
      <c r="H381" s="176"/>
      <c r="I381" s="176"/>
      <c r="J381" s="176"/>
      <c r="K381" s="176"/>
      <c r="L381" s="176"/>
      <c r="M381" s="176"/>
      <c r="N381" s="176"/>
    </row>
    <row r="382" spans="1:14" x14ac:dyDescent="0.25">
      <c r="A382" s="176"/>
      <c r="B382" s="200"/>
      <c r="C382" s="176"/>
      <c r="D382" s="144"/>
      <c r="F382" s="176"/>
      <c r="G382" s="176"/>
      <c r="H382" s="176"/>
      <c r="I382" s="176"/>
      <c r="J382" s="176"/>
      <c r="K382" s="176"/>
      <c r="L382" s="176"/>
      <c r="M382" s="176"/>
      <c r="N382" s="176"/>
    </row>
    <row r="383" spans="1:14" x14ac:dyDescent="0.25">
      <c r="A383" s="176"/>
      <c r="B383" s="200"/>
      <c r="C383" s="176"/>
      <c r="D383" s="144"/>
      <c r="F383" s="176"/>
      <c r="G383" s="176"/>
      <c r="H383" s="176"/>
      <c r="I383" s="176"/>
      <c r="J383" s="176"/>
      <c r="K383" s="176"/>
      <c r="L383" s="176"/>
      <c r="M383" s="176"/>
      <c r="N383" s="176"/>
    </row>
    <row r="384" spans="1:14" x14ac:dyDescent="0.25">
      <c r="A384" s="176"/>
      <c r="B384" s="200"/>
      <c r="C384" s="176"/>
      <c r="D384" s="144"/>
      <c r="F384" s="176"/>
      <c r="G384" s="176"/>
      <c r="H384" s="176"/>
      <c r="I384" s="176"/>
      <c r="J384" s="176"/>
      <c r="K384" s="176"/>
      <c r="L384" s="176"/>
      <c r="M384" s="176"/>
      <c r="N384" s="176"/>
    </row>
    <row r="385" spans="1:14" x14ac:dyDescent="0.25">
      <c r="A385" s="176"/>
      <c r="B385" s="200"/>
      <c r="C385" s="176"/>
      <c r="D385" s="144"/>
      <c r="F385" s="176"/>
      <c r="G385" s="176"/>
      <c r="H385" s="176"/>
      <c r="I385" s="176"/>
      <c r="J385" s="176"/>
      <c r="K385" s="176"/>
      <c r="L385" s="176"/>
      <c r="M385" s="176"/>
      <c r="N385" s="176"/>
    </row>
    <row r="386" spans="1:14" x14ac:dyDescent="0.25">
      <c r="A386" s="176"/>
      <c r="B386" s="200"/>
      <c r="C386" s="176"/>
      <c r="D386" s="144"/>
      <c r="F386" s="176"/>
      <c r="G386" s="176"/>
      <c r="H386" s="176"/>
      <c r="I386" s="176"/>
      <c r="J386" s="176"/>
      <c r="K386" s="176"/>
      <c r="L386" s="176"/>
      <c r="M386" s="176"/>
      <c r="N386" s="176"/>
    </row>
    <row r="387" spans="1:14" x14ac:dyDescent="0.25">
      <c r="A387" s="176"/>
      <c r="B387" s="200"/>
      <c r="C387" s="176"/>
      <c r="D387" s="144"/>
      <c r="F387" s="176"/>
      <c r="G387" s="176"/>
      <c r="H387" s="176"/>
      <c r="I387" s="176"/>
      <c r="J387" s="176"/>
      <c r="K387" s="176"/>
      <c r="L387" s="176"/>
      <c r="M387" s="176"/>
      <c r="N387" s="176"/>
    </row>
    <row r="388" spans="1:14" x14ac:dyDescent="0.25">
      <c r="A388" s="176"/>
      <c r="B388" s="200"/>
      <c r="C388" s="176"/>
      <c r="D388" s="144"/>
      <c r="F388" s="176"/>
      <c r="G388" s="176"/>
      <c r="H388" s="176"/>
      <c r="I388" s="176"/>
      <c r="J388" s="176"/>
      <c r="K388" s="176"/>
      <c r="L388" s="176"/>
      <c r="M388" s="176"/>
      <c r="N388" s="176"/>
    </row>
    <row r="389" spans="1:14" x14ac:dyDescent="0.25">
      <c r="A389" s="176"/>
      <c r="B389" s="200"/>
      <c r="C389" s="176"/>
      <c r="D389" s="144"/>
      <c r="F389" s="176"/>
      <c r="G389" s="176"/>
      <c r="H389" s="176"/>
      <c r="I389" s="176"/>
      <c r="J389" s="176"/>
      <c r="K389" s="176"/>
      <c r="L389" s="176"/>
      <c r="M389" s="176"/>
      <c r="N389" s="176"/>
    </row>
    <row r="390" spans="1:14" x14ac:dyDescent="0.25">
      <c r="A390" s="176"/>
      <c r="B390" s="200"/>
      <c r="C390" s="176"/>
      <c r="D390" s="144"/>
      <c r="F390" s="176"/>
      <c r="G390" s="176"/>
      <c r="H390" s="176"/>
      <c r="I390" s="176"/>
      <c r="J390" s="176"/>
      <c r="K390" s="176"/>
      <c r="L390" s="176"/>
      <c r="M390" s="176"/>
      <c r="N390" s="176"/>
    </row>
    <row r="391" spans="1:14" x14ac:dyDescent="0.25">
      <c r="A391" s="176"/>
      <c r="B391" s="200"/>
      <c r="C391" s="176"/>
      <c r="D391" s="144"/>
      <c r="F391" s="176"/>
      <c r="G391" s="176"/>
      <c r="H391" s="176"/>
      <c r="I391" s="176"/>
      <c r="J391" s="176"/>
      <c r="K391" s="176"/>
      <c r="L391" s="176"/>
      <c r="M391" s="176"/>
      <c r="N391" s="176"/>
    </row>
    <row r="392" spans="1:14" x14ac:dyDescent="0.25">
      <c r="A392" s="176"/>
      <c r="B392" s="200"/>
      <c r="C392" s="176"/>
      <c r="D392" s="144"/>
      <c r="F392" s="176"/>
      <c r="G392" s="176"/>
      <c r="H392" s="176"/>
      <c r="I392" s="176"/>
      <c r="J392" s="176"/>
      <c r="K392" s="176"/>
      <c r="L392" s="176"/>
      <c r="M392" s="176"/>
      <c r="N392" s="176"/>
    </row>
    <row r="393" spans="1:14" x14ac:dyDescent="0.25">
      <c r="A393" s="176"/>
      <c r="B393" s="200"/>
      <c r="C393" s="176"/>
      <c r="D393" s="144"/>
      <c r="F393" s="176"/>
      <c r="G393" s="176"/>
      <c r="H393" s="176"/>
      <c r="I393" s="176"/>
      <c r="J393" s="176"/>
      <c r="K393" s="176"/>
      <c r="L393" s="176"/>
      <c r="M393" s="176"/>
      <c r="N393" s="176"/>
    </row>
    <row r="394" spans="1:14" x14ac:dyDescent="0.25">
      <c r="A394" s="176"/>
      <c r="B394" s="200"/>
      <c r="C394" s="176"/>
      <c r="D394" s="144"/>
      <c r="F394" s="176"/>
      <c r="G394" s="176"/>
      <c r="H394" s="176"/>
      <c r="I394" s="176"/>
      <c r="J394" s="176"/>
      <c r="K394" s="176"/>
      <c r="L394" s="176"/>
      <c r="M394" s="176"/>
      <c r="N394" s="176"/>
    </row>
    <row r="395" spans="1:14" x14ac:dyDescent="0.25">
      <c r="A395" s="176"/>
      <c r="B395" s="200"/>
      <c r="C395" s="176"/>
      <c r="D395" s="144"/>
      <c r="F395" s="176"/>
      <c r="G395" s="176"/>
      <c r="H395" s="176"/>
      <c r="I395" s="176"/>
      <c r="J395" s="176"/>
      <c r="K395" s="176"/>
      <c r="L395" s="176"/>
      <c r="M395" s="176"/>
      <c r="N395" s="176"/>
    </row>
    <row r="396" spans="1:14" x14ac:dyDescent="0.25">
      <c r="A396" s="176"/>
      <c r="B396" s="200"/>
      <c r="C396" s="176"/>
      <c r="D396" s="144"/>
      <c r="F396" s="176"/>
      <c r="G396" s="176"/>
      <c r="H396" s="176"/>
      <c r="I396" s="176"/>
      <c r="J396" s="176"/>
      <c r="K396" s="176"/>
      <c r="L396" s="176"/>
      <c r="M396" s="176"/>
      <c r="N396" s="176"/>
    </row>
    <row r="397" spans="1:14" x14ac:dyDescent="0.25">
      <c r="A397" s="176"/>
      <c r="B397" s="200"/>
      <c r="C397" s="176"/>
      <c r="D397" s="144"/>
      <c r="F397" s="176"/>
      <c r="G397" s="176"/>
      <c r="H397" s="176"/>
      <c r="I397" s="176"/>
      <c r="J397" s="176"/>
      <c r="K397" s="176"/>
      <c r="L397" s="176"/>
      <c r="M397" s="176"/>
      <c r="N397" s="176"/>
    </row>
    <row r="398" spans="1:14" x14ac:dyDescent="0.25">
      <c r="A398" s="176"/>
      <c r="B398" s="200"/>
      <c r="C398" s="176"/>
      <c r="D398" s="144"/>
      <c r="F398" s="176"/>
      <c r="G398" s="176"/>
      <c r="H398" s="176"/>
      <c r="I398" s="176"/>
      <c r="J398" s="176"/>
      <c r="K398" s="176"/>
      <c r="L398" s="176"/>
      <c r="M398" s="176"/>
      <c r="N398" s="176"/>
    </row>
    <row r="399" spans="1:14" x14ac:dyDescent="0.25">
      <c r="A399" s="176"/>
      <c r="B399" s="200"/>
      <c r="C399" s="176"/>
      <c r="D399" s="144"/>
      <c r="F399" s="176"/>
      <c r="G399" s="176"/>
      <c r="H399" s="176"/>
      <c r="I399" s="176"/>
      <c r="J399" s="176"/>
      <c r="K399" s="176"/>
      <c r="L399" s="176"/>
      <c r="M399" s="176"/>
      <c r="N399" s="176"/>
    </row>
    <row r="400" spans="1:14" x14ac:dyDescent="0.25">
      <c r="A400" s="176"/>
      <c r="B400" s="200"/>
      <c r="C400" s="176"/>
      <c r="D400" s="144"/>
      <c r="F400" s="176"/>
      <c r="G400" s="176"/>
      <c r="H400" s="176"/>
      <c r="I400" s="176"/>
      <c r="J400" s="176"/>
      <c r="K400" s="176"/>
      <c r="L400" s="176"/>
      <c r="M400" s="176"/>
      <c r="N400" s="176"/>
    </row>
    <row r="401" spans="1:14" x14ac:dyDescent="0.25">
      <c r="A401" s="176"/>
      <c r="B401" s="200"/>
      <c r="C401" s="176"/>
      <c r="D401" s="144"/>
      <c r="F401" s="176"/>
      <c r="G401" s="176"/>
      <c r="H401" s="176"/>
      <c r="I401" s="176"/>
      <c r="J401" s="176"/>
      <c r="K401" s="176"/>
      <c r="L401" s="176"/>
      <c r="M401" s="176"/>
      <c r="N401" s="176"/>
    </row>
    <row r="402" spans="1:14" x14ac:dyDescent="0.25">
      <c r="A402" s="176"/>
      <c r="B402" s="200"/>
      <c r="C402" s="176"/>
      <c r="D402" s="144"/>
      <c r="F402" s="176"/>
      <c r="G402" s="176"/>
      <c r="H402" s="176"/>
      <c r="I402" s="176"/>
      <c r="J402" s="176"/>
      <c r="K402" s="176"/>
      <c r="L402" s="176"/>
      <c r="M402" s="176"/>
      <c r="N402" s="176"/>
    </row>
    <row r="403" spans="1:14" x14ac:dyDescent="0.25">
      <c r="A403" s="176"/>
      <c r="B403" s="200"/>
      <c r="C403" s="176"/>
      <c r="D403" s="144"/>
      <c r="F403" s="176"/>
      <c r="G403" s="176"/>
      <c r="H403" s="176"/>
      <c r="I403" s="176"/>
      <c r="J403" s="176"/>
      <c r="K403" s="176"/>
      <c r="L403" s="176"/>
      <c r="M403" s="176"/>
      <c r="N403" s="176"/>
    </row>
    <row r="404" spans="1:14" x14ac:dyDescent="0.25">
      <c r="A404" s="176"/>
      <c r="B404" s="200"/>
      <c r="C404" s="176"/>
      <c r="D404" s="144"/>
      <c r="F404" s="176"/>
      <c r="G404" s="176"/>
      <c r="H404" s="176"/>
      <c r="I404" s="176"/>
      <c r="J404" s="176"/>
      <c r="K404" s="176"/>
      <c r="L404" s="176"/>
      <c r="M404" s="176"/>
      <c r="N404" s="176"/>
    </row>
    <row r="405" spans="1:14" x14ac:dyDescent="0.25">
      <c r="A405" s="176"/>
      <c r="B405" s="200"/>
      <c r="C405" s="176"/>
      <c r="D405" s="144"/>
      <c r="F405" s="176"/>
      <c r="G405" s="176"/>
      <c r="H405" s="176"/>
      <c r="I405" s="176"/>
      <c r="J405" s="176"/>
      <c r="K405" s="176"/>
      <c r="L405" s="176"/>
      <c r="M405" s="176"/>
      <c r="N405" s="176"/>
    </row>
    <row r="406" spans="1:14" x14ac:dyDescent="0.25">
      <c r="A406" s="176"/>
      <c r="B406" s="200"/>
      <c r="C406" s="176"/>
      <c r="D406" s="144"/>
      <c r="F406" s="176"/>
      <c r="G406" s="176"/>
      <c r="H406" s="176"/>
      <c r="I406" s="176"/>
      <c r="J406" s="176"/>
      <c r="K406" s="176"/>
      <c r="L406" s="176"/>
      <c r="M406" s="176"/>
      <c r="N406" s="176"/>
    </row>
    <row r="407" spans="1:14" x14ac:dyDescent="0.25">
      <c r="A407" s="176"/>
      <c r="B407" s="200"/>
      <c r="C407" s="176"/>
      <c r="D407" s="144"/>
      <c r="F407" s="176"/>
      <c r="G407" s="176"/>
      <c r="H407" s="176"/>
      <c r="I407" s="176"/>
      <c r="J407" s="176"/>
      <c r="K407" s="176"/>
      <c r="L407" s="176"/>
      <c r="M407" s="176"/>
      <c r="N407" s="176"/>
    </row>
    <row r="408" spans="1:14" x14ac:dyDescent="0.25">
      <c r="A408" s="176"/>
      <c r="B408" s="200"/>
      <c r="C408" s="176"/>
      <c r="D408" s="144"/>
      <c r="F408" s="176"/>
      <c r="G408" s="176"/>
      <c r="H408" s="176"/>
      <c r="I408" s="176"/>
      <c r="J408" s="176"/>
      <c r="K408" s="176"/>
      <c r="L408" s="176"/>
      <c r="M408" s="176"/>
      <c r="N408" s="176"/>
    </row>
    <row r="409" spans="1:14" x14ac:dyDescent="0.25">
      <c r="A409" s="176"/>
      <c r="B409" s="200"/>
      <c r="C409" s="176"/>
      <c r="D409" s="144"/>
      <c r="F409" s="176"/>
      <c r="G409" s="176"/>
      <c r="H409" s="176"/>
      <c r="I409" s="176"/>
      <c r="J409" s="176"/>
      <c r="K409" s="176"/>
      <c r="L409" s="176"/>
      <c r="M409" s="176"/>
      <c r="N409" s="176"/>
    </row>
    <row r="410" spans="1:14" x14ac:dyDescent="0.25">
      <c r="A410" s="176"/>
      <c r="B410" s="200"/>
      <c r="C410" s="176"/>
      <c r="D410" s="144"/>
      <c r="F410" s="176"/>
      <c r="G410" s="176"/>
      <c r="H410" s="176"/>
      <c r="I410" s="176"/>
      <c r="J410" s="176"/>
      <c r="K410" s="176"/>
      <c r="L410" s="176"/>
      <c r="M410" s="176"/>
      <c r="N410" s="176"/>
    </row>
    <row r="411" spans="1:14" x14ac:dyDescent="0.25">
      <c r="A411" s="176"/>
      <c r="B411" s="200"/>
      <c r="C411" s="176"/>
      <c r="D411" s="144"/>
      <c r="F411" s="176"/>
      <c r="G411" s="176"/>
      <c r="H411" s="176"/>
      <c r="I411" s="176"/>
      <c r="J411" s="176"/>
      <c r="K411" s="176"/>
      <c r="L411" s="176"/>
      <c r="M411" s="176"/>
      <c r="N411" s="176"/>
    </row>
    <row r="412" spans="1:14" x14ac:dyDescent="0.25">
      <c r="A412" s="176"/>
      <c r="B412" s="200"/>
      <c r="C412" s="176"/>
      <c r="D412" s="144"/>
      <c r="F412" s="176"/>
      <c r="G412" s="176"/>
      <c r="H412" s="176"/>
      <c r="I412" s="176"/>
      <c r="J412" s="176"/>
      <c r="K412" s="176"/>
      <c r="L412" s="176"/>
      <c r="M412" s="176"/>
      <c r="N412" s="176"/>
    </row>
    <row r="413" spans="1:14" x14ac:dyDescent="0.25">
      <c r="A413" s="176"/>
      <c r="B413" s="200"/>
      <c r="C413" s="176"/>
      <c r="D413" s="144"/>
      <c r="F413" s="176"/>
      <c r="G413" s="176"/>
      <c r="H413" s="176"/>
      <c r="I413" s="176"/>
      <c r="J413" s="176"/>
      <c r="K413" s="176"/>
      <c r="L413" s="176"/>
      <c r="M413" s="176"/>
      <c r="N413" s="176"/>
    </row>
    <row r="414" spans="1:14" x14ac:dyDescent="0.25">
      <c r="A414" s="176"/>
      <c r="B414" s="200"/>
      <c r="C414" s="176"/>
      <c r="D414" s="144"/>
      <c r="F414" s="176"/>
      <c r="G414" s="176"/>
      <c r="H414" s="176"/>
      <c r="I414" s="176"/>
      <c r="J414" s="176"/>
      <c r="K414" s="176"/>
      <c r="L414" s="176"/>
      <c r="M414" s="176"/>
      <c r="N414" s="176"/>
    </row>
    <row r="415" spans="1:14" x14ac:dyDescent="0.25">
      <c r="A415" s="176"/>
      <c r="B415" s="200"/>
      <c r="C415" s="176"/>
      <c r="D415" s="144"/>
      <c r="F415" s="176"/>
      <c r="G415" s="176"/>
      <c r="H415" s="176"/>
      <c r="I415" s="176"/>
      <c r="J415" s="176"/>
      <c r="K415" s="176"/>
      <c r="L415" s="176"/>
      <c r="M415" s="176"/>
      <c r="N415" s="176"/>
    </row>
    <row r="416" spans="1:14" x14ac:dyDescent="0.25">
      <c r="A416" s="176"/>
      <c r="B416" s="200"/>
      <c r="C416" s="176"/>
      <c r="D416" s="144"/>
      <c r="F416" s="176"/>
      <c r="G416" s="176"/>
      <c r="H416" s="176"/>
      <c r="I416" s="176"/>
      <c r="J416" s="176"/>
      <c r="K416" s="176"/>
      <c r="L416" s="176"/>
      <c r="M416" s="176"/>
      <c r="N416" s="176"/>
    </row>
    <row r="417" spans="1:14" x14ac:dyDescent="0.25">
      <c r="A417" s="176"/>
      <c r="B417" s="200"/>
      <c r="C417" s="176"/>
      <c r="D417" s="144"/>
      <c r="F417" s="176"/>
      <c r="G417" s="176"/>
      <c r="H417" s="176"/>
      <c r="I417" s="176"/>
      <c r="J417" s="176"/>
      <c r="K417" s="176"/>
      <c r="L417" s="176"/>
      <c r="M417" s="176"/>
      <c r="N417" s="176"/>
    </row>
    <row r="418" spans="1:14" x14ac:dyDescent="0.25">
      <c r="A418" s="176"/>
      <c r="B418" s="200"/>
      <c r="C418" s="176"/>
      <c r="D418" s="144"/>
      <c r="F418" s="176"/>
      <c r="G418" s="176"/>
      <c r="H418" s="176"/>
      <c r="I418" s="176"/>
      <c r="J418" s="176"/>
      <c r="K418" s="176"/>
      <c r="L418" s="176"/>
      <c r="M418" s="176"/>
      <c r="N418" s="176"/>
    </row>
    <row r="419" spans="1:14" x14ac:dyDescent="0.25">
      <c r="A419" s="176"/>
      <c r="B419" s="200"/>
      <c r="C419" s="176"/>
      <c r="D419" s="144"/>
      <c r="F419" s="176"/>
      <c r="G419" s="176"/>
      <c r="H419" s="176"/>
      <c r="I419" s="176"/>
      <c r="J419" s="176"/>
      <c r="K419" s="176"/>
      <c r="L419" s="176"/>
      <c r="M419" s="176"/>
      <c r="N419" s="176"/>
    </row>
    <row r="420" spans="1:14" x14ac:dyDescent="0.25">
      <c r="A420" s="176"/>
      <c r="B420" s="200"/>
      <c r="C420" s="176"/>
      <c r="D420" s="144"/>
      <c r="F420" s="176"/>
      <c r="G420" s="176"/>
      <c r="H420" s="176"/>
      <c r="I420" s="176"/>
      <c r="J420" s="176"/>
      <c r="K420" s="176"/>
      <c r="L420" s="176"/>
      <c r="M420" s="176"/>
      <c r="N420" s="176"/>
    </row>
    <row r="421" spans="1:14" x14ac:dyDescent="0.25">
      <c r="A421" s="176"/>
      <c r="B421" s="200"/>
      <c r="C421" s="176"/>
      <c r="D421" s="144"/>
      <c r="F421" s="176"/>
      <c r="G421" s="176"/>
      <c r="H421" s="176"/>
      <c r="I421" s="176"/>
      <c r="J421" s="176"/>
      <c r="K421" s="176"/>
      <c r="L421" s="176"/>
      <c r="M421" s="176"/>
      <c r="N421" s="176"/>
    </row>
    <row r="422" spans="1:14" x14ac:dyDescent="0.25">
      <c r="A422" s="176"/>
      <c r="B422" s="200"/>
      <c r="C422" s="176"/>
      <c r="D422" s="144"/>
      <c r="F422" s="176"/>
      <c r="G422" s="176"/>
      <c r="H422" s="176"/>
      <c r="I422" s="176"/>
      <c r="J422" s="176"/>
      <c r="K422" s="176"/>
      <c r="L422" s="176"/>
      <c r="M422" s="176"/>
      <c r="N422" s="176"/>
    </row>
    <row r="423" spans="1:14" x14ac:dyDescent="0.25">
      <c r="A423" s="176"/>
      <c r="B423" s="200"/>
      <c r="C423" s="176"/>
      <c r="D423" s="144"/>
      <c r="F423" s="176"/>
      <c r="G423" s="176"/>
      <c r="H423" s="176"/>
      <c r="I423" s="176"/>
      <c r="J423" s="176"/>
      <c r="K423" s="176"/>
      <c r="L423" s="176"/>
      <c r="M423" s="176"/>
      <c r="N423" s="176"/>
    </row>
    <row r="424" spans="1:14" x14ac:dyDescent="0.25">
      <c r="A424" s="176"/>
      <c r="B424" s="200"/>
      <c r="C424" s="176"/>
      <c r="D424" s="144"/>
      <c r="F424" s="176"/>
      <c r="G424" s="176"/>
      <c r="H424" s="176"/>
      <c r="I424" s="176"/>
      <c r="J424" s="176"/>
      <c r="K424" s="176"/>
      <c r="L424" s="176"/>
      <c r="M424" s="176"/>
      <c r="N424" s="176"/>
    </row>
    <row r="425" spans="1:14" x14ac:dyDescent="0.25">
      <c r="A425" s="176"/>
      <c r="B425" s="200"/>
      <c r="C425" s="176"/>
      <c r="D425" s="144"/>
      <c r="F425" s="176"/>
      <c r="G425" s="176"/>
      <c r="H425" s="176"/>
      <c r="I425" s="176"/>
      <c r="J425" s="176"/>
      <c r="K425" s="176"/>
      <c r="L425" s="176"/>
      <c r="M425" s="176"/>
      <c r="N425" s="176"/>
    </row>
    <row r="426" spans="1:14" x14ac:dyDescent="0.25">
      <c r="A426" s="176"/>
      <c r="B426" s="200"/>
      <c r="C426" s="176"/>
      <c r="D426" s="144"/>
      <c r="F426" s="176"/>
      <c r="G426" s="176"/>
      <c r="H426" s="176"/>
      <c r="I426" s="176"/>
      <c r="J426" s="176"/>
      <c r="K426" s="176"/>
      <c r="L426" s="176"/>
      <c r="M426" s="176"/>
      <c r="N426" s="176"/>
    </row>
    <row r="427" spans="1:14" x14ac:dyDescent="0.25">
      <c r="A427" s="176"/>
      <c r="B427" s="200"/>
      <c r="C427" s="176"/>
      <c r="D427" s="144"/>
      <c r="F427" s="176"/>
      <c r="G427" s="176"/>
      <c r="H427" s="176"/>
      <c r="I427" s="176"/>
      <c r="J427" s="176"/>
      <c r="K427" s="176"/>
      <c r="L427" s="176"/>
      <c r="M427" s="176"/>
      <c r="N427" s="176"/>
    </row>
    <row r="428" spans="1:14" x14ac:dyDescent="0.25">
      <c r="A428" s="176"/>
      <c r="B428" s="200"/>
      <c r="C428" s="176"/>
      <c r="D428" s="144"/>
      <c r="F428" s="176"/>
      <c r="G428" s="176"/>
      <c r="H428" s="176"/>
      <c r="I428" s="176"/>
      <c r="J428" s="176"/>
      <c r="K428" s="176"/>
      <c r="L428" s="176"/>
      <c r="M428" s="176"/>
      <c r="N428" s="176"/>
    </row>
    <row r="429" spans="1:14" x14ac:dyDescent="0.25">
      <c r="A429" s="176"/>
      <c r="B429" s="200"/>
      <c r="C429" s="176"/>
      <c r="D429" s="144"/>
      <c r="F429" s="176"/>
      <c r="G429" s="176"/>
      <c r="H429" s="176"/>
      <c r="I429" s="176"/>
      <c r="J429" s="176"/>
      <c r="K429" s="176"/>
      <c r="L429" s="176"/>
      <c r="M429" s="176"/>
      <c r="N429" s="176"/>
    </row>
    <row r="430" spans="1:14" x14ac:dyDescent="0.25">
      <c r="A430" s="176"/>
      <c r="B430" s="200"/>
      <c r="C430" s="176"/>
      <c r="D430" s="144"/>
      <c r="F430" s="176"/>
      <c r="G430" s="176"/>
      <c r="H430" s="176"/>
      <c r="I430" s="176"/>
      <c r="J430" s="176"/>
      <c r="K430" s="176"/>
      <c r="L430" s="176"/>
      <c r="M430" s="176"/>
      <c r="N430" s="176"/>
    </row>
    <row r="431" spans="1:14" x14ac:dyDescent="0.25">
      <c r="A431" s="176"/>
      <c r="B431" s="200"/>
      <c r="C431" s="176"/>
      <c r="D431" s="144"/>
      <c r="F431" s="176"/>
      <c r="G431" s="176"/>
      <c r="H431" s="176"/>
      <c r="I431" s="176"/>
      <c r="J431" s="176"/>
      <c r="K431" s="176"/>
      <c r="L431" s="176"/>
      <c r="M431" s="176"/>
      <c r="N431" s="176"/>
    </row>
    <row r="432" spans="1:14" x14ac:dyDescent="0.25">
      <c r="A432" s="176"/>
      <c r="B432" s="200"/>
      <c r="C432" s="176"/>
      <c r="D432" s="144"/>
      <c r="F432" s="176"/>
      <c r="G432" s="176"/>
      <c r="H432" s="176"/>
      <c r="I432" s="176"/>
      <c r="J432" s="176"/>
      <c r="K432" s="176"/>
      <c r="L432" s="176"/>
      <c r="M432" s="176"/>
      <c r="N432" s="176"/>
    </row>
    <row r="433" spans="1:14" x14ac:dyDescent="0.25">
      <c r="A433" s="176"/>
      <c r="B433" s="200"/>
      <c r="C433" s="176"/>
      <c r="D433" s="144"/>
      <c r="F433" s="176"/>
      <c r="G433" s="176"/>
      <c r="H433" s="176"/>
      <c r="I433" s="176"/>
      <c r="J433" s="176"/>
      <c r="K433" s="176"/>
      <c r="L433" s="176"/>
      <c r="M433" s="176"/>
      <c r="N433" s="176"/>
    </row>
    <row r="434" spans="1:14" x14ac:dyDescent="0.25">
      <c r="A434" s="176"/>
      <c r="B434" s="200"/>
      <c r="C434" s="176"/>
      <c r="D434" s="144"/>
      <c r="F434" s="176"/>
      <c r="G434" s="176"/>
      <c r="H434" s="176"/>
      <c r="I434" s="176"/>
      <c r="J434" s="176"/>
      <c r="K434" s="176"/>
      <c r="L434" s="176"/>
      <c r="M434" s="176"/>
      <c r="N434" s="176"/>
    </row>
    <row r="435" spans="1:14" x14ac:dyDescent="0.25">
      <c r="A435" s="176"/>
      <c r="B435" s="200"/>
      <c r="C435" s="176"/>
      <c r="D435" s="144"/>
      <c r="F435" s="176"/>
      <c r="G435" s="176"/>
      <c r="H435" s="176"/>
      <c r="I435" s="176"/>
      <c r="J435" s="176"/>
      <c r="K435" s="176"/>
      <c r="L435" s="176"/>
      <c r="M435" s="176"/>
      <c r="N435" s="176"/>
    </row>
    <row r="436" spans="1:14" x14ac:dyDescent="0.25">
      <c r="A436" s="176"/>
      <c r="B436" s="200"/>
      <c r="C436" s="176"/>
      <c r="D436" s="144"/>
      <c r="F436" s="176"/>
      <c r="G436" s="176"/>
      <c r="H436" s="176"/>
      <c r="I436" s="176"/>
      <c r="J436" s="176"/>
      <c r="K436" s="176"/>
      <c r="L436" s="176"/>
      <c r="M436" s="176"/>
      <c r="N436" s="176"/>
    </row>
    <row r="437" spans="1:14" x14ac:dyDescent="0.25">
      <c r="A437" s="176"/>
      <c r="B437" s="200"/>
      <c r="C437" s="176"/>
      <c r="D437" s="144"/>
      <c r="F437" s="176"/>
      <c r="G437" s="176"/>
      <c r="H437" s="176"/>
      <c r="I437" s="176"/>
      <c r="J437" s="176"/>
      <c r="K437" s="176"/>
      <c r="L437" s="176"/>
      <c r="M437" s="176"/>
      <c r="N437" s="176"/>
    </row>
    <row r="438" spans="1:14" x14ac:dyDescent="0.25">
      <c r="A438" s="176"/>
      <c r="B438" s="200"/>
      <c r="C438" s="176"/>
      <c r="D438" s="144"/>
      <c r="F438" s="176"/>
      <c r="G438" s="176"/>
      <c r="H438" s="176"/>
      <c r="I438" s="176"/>
      <c r="J438" s="176"/>
      <c r="K438" s="176"/>
      <c r="L438" s="176"/>
      <c r="M438" s="176"/>
      <c r="N438" s="176"/>
    </row>
    <row r="439" spans="1:14" x14ac:dyDescent="0.25">
      <c r="A439" s="176"/>
      <c r="B439" s="200"/>
      <c r="C439" s="176"/>
      <c r="D439" s="144"/>
      <c r="F439" s="176"/>
      <c r="G439" s="176"/>
      <c r="H439" s="176"/>
      <c r="I439" s="176"/>
      <c r="J439" s="176"/>
      <c r="K439" s="176"/>
      <c r="L439" s="176"/>
      <c r="M439" s="176"/>
      <c r="N439" s="176"/>
    </row>
    <row r="440" spans="1:14" x14ac:dyDescent="0.25">
      <c r="A440" s="176"/>
      <c r="B440" s="200"/>
      <c r="C440" s="176"/>
      <c r="D440" s="144"/>
      <c r="F440" s="176"/>
      <c r="G440" s="176"/>
      <c r="H440" s="176"/>
      <c r="I440" s="176"/>
      <c r="J440" s="176"/>
      <c r="K440" s="176"/>
      <c r="L440" s="176"/>
      <c r="M440" s="176"/>
      <c r="N440" s="176"/>
    </row>
    <row r="441" spans="1:14" x14ac:dyDescent="0.25">
      <c r="A441" s="176"/>
      <c r="B441" s="200"/>
      <c r="C441" s="176"/>
      <c r="D441" s="144"/>
      <c r="F441" s="176"/>
      <c r="G441" s="176"/>
      <c r="H441" s="176"/>
      <c r="I441" s="176"/>
      <c r="J441" s="176"/>
      <c r="K441" s="176"/>
      <c r="L441" s="176"/>
      <c r="M441" s="176"/>
      <c r="N441" s="176"/>
    </row>
    <row r="442" spans="1:14" x14ac:dyDescent="0.25">
      <c r="A442" s="176"/>
      <c r="B442" s="200"/>
      <c r="C442" s="176"/>
      <c r="D442" s="144"/>
      <c r="F442" s="176"/>
      <c r="G442" s="176"/>
      <c r="H442" s="176"/>
      <c r="I442" s="176"/>
      <c r="J442" s="176"/>
      <c r="K442" s="176"/>
      <c r="L442" s="176"/>
      <c r="M442" s="176"/>
      <c r="N442" s="176"/>
    </row>
    <row r="443" spans="1:14" x14ac:dyDescent="0.25">
      <c r="A443" s="176"/>
      <c r="B443" s="200"/>
      <c r="C443" s="176"/>
      <c r="D443" s="144"/>
      <c r="F443" s="176"/>
      <c r="G443" s="176"/>
      <c r="H443" s="176"/>
      <c r="I443" s="176"/>
      <c r="J443" s="176"/>
      <c r="K443" s="176"/>
      <c r="L443" s="176"/>
      <c r="M443" s="176"/>
      <c r="N443" s="176"/>
    </row>
    <row r="444" spans="1:14" x14ac:dyDescent="0.25">
      <c r="A444" s="176"/>
      <c r="B444" s="200"/>
      <c r="C444" s="176"/>
      <c r="D444" s="144"/>
      <c r="F444" s="176"/>
      <c r="G444" s="176"/>
      <c r="H444" s="176"/>
      <c r="I444" s="176"/>
      <c r="J444" s="176"/>
      <c r="K444" s="176"/>
      <c r="L444" s="176"/>
      <c r="M444" s="176"/>
      <c r="N444" s="176"/>
    </row>
    <row r="445" spans="1:14" x14ac:dyDescent="0.25">
      <c r="A445" s="176"/>
      <c r="B445" s="200"/>
      <c r="C445" s="176"/>
      <c r="D445" s="144"/>
      <c r="F445" s="176"/>
      <c r="G445" s="176"/>
      <c r="H445" s="176"/>
      <c r="I445" s="176"/>
      <c r="J445" s="176"/>
      <c r="K445" s="176"/>
      <c r="L445" s="176"/>
      <c r="M445" s="176"/>
      <c r="N445" s="176"/>
    </row>
    <row r="446" spans="1:14" x14ac:dyDescent="0.25">
      <c r="A446" s="176"/>
      <c r="B446" s="200"/>
      <c r="C446" s="176"/>
      <c r="D446" s="144"/>
      <c r="F446" s="176"/>
      <c r="G446" s="176"/>
      <c r="H446" s="176"/>
      <c r="I446" s="176"/>
      <c r="J446" s="176"/>
      <c r="K446" s="176"/>
      <c r="L446" s="176"/>
      <c r="M446" s="176"/>
      <c r="N446" s="176"/>
    </row>
    <row r="447" spans="1:14" x14ac:dyDescent="0.25">
      <c r="A447" s="176"/>
      <c r="B447" s="200"/>
      <c r="C447" s="176"/>
      <c r="D447" s="144"/>
      <c r="F447" s="176"/>
      <c r="G447" s="176"/>
      <c r="H447" s="176"/>
      <c r="I447" s="176"/>
      <c r="J447" s="176"/>
      <c r="K447" s="176"/>
      <c r="L447" s="176"/>
      <c r="M447" s="176"/>
      <c r="N447" s="176"/>
    </row>
    <row r="448" spans="1:14" x14ac:dyDescent="0.25">
      <c r="A448" s="176"/>
      <c r="B448" s="200"/>
      <c r="C448" s="176"/>
      <c r="D448" s="144"/>
      <c r="F448" s="176"/>
      <c r="G448" s="176"/>
      <c r="H448" s="176"/>
      <c r="I448" s="176"/>
      <c r="J448" s="176"/>
      <c r="K448" s="176"/>
      <c r="L448" s="176"/>
      <c r="M448" s="176"/>
      <c r="N448" s="176"/>
    </row>
    <row r="449" spans="1:14" x14ac:dyDescent="0.25">
      <c r="A449" s="176"/>
      <c r="B449" s="200"/>
      <c r="C449" s="176"/>
      <c r="D449" s="144"/>
      <c r="F449" s="176"/>
      <c r="G449" s="176"/>
      <c r="H449" s="176"/>
      <c r="I449" s="176"/>
      <c r="J449" s="176"/>
      <c r="K449" s="176"/>
      <c r="L449" s="176"/>
      <c r="M449" s="176"/>
      <c r="N449" s="176"/>
    </row>
    <row r="450" spans="1:14" x14ac:dyDescent="0.25">
      <c r="A450" s="176"/>
      <c r="B450" s="200"/>
      <c r="C450" s="176"/>
      <c r="D450" s="144"/>
      <c r="F450" s="176"/>
      <c r="G450" s="176"/>
      <c r="H450" s="176"/>
      <c r="I450" s="176"/>
      <c r="J450" s="176"/>
      <c r="K450" s="176"/>
      <c r="L450" s="176"/>
      <c r="M450" s="176"/>
      <c r="N450" s="176"/>
    </row>
    <row r="451" spans="1:14" x14ac:dyDescent="0.25">
      <c r="A451" s="176"/>
      <c r="B451" s="200"/>
      <c r="C451" s="176"/>
      <c r="D451" s="144"/>
      <c r="F451" s="176"/>
      <c r="G451" s="176"/>
      <c r="H451" s="176"/>
      <c r="I451" s="176"/>
      <c r="J451" s="176"/>
      <c r="K451" s="176"/>
      <c r="L451" s="176"/>
      <c r="M451" s="176"/>
      <c r="N451" s="176"/>
    </row>
    <row r="452" spans="1:14" x14ac:dyDescent="0.25">
      <c r="A452" s="176"/>
      <c r="B452" s="200"/>
      <c r="C452" s="176"/>
      <c r="D452" s="144"/>
      <c r="F452" s="176"/>
      <c r="G452" s="176"/>
      <c r="H452" s="176"/>
      <c r="I452" s="176"/>
      <c r="J452" s="176"/>
      <c r="K452" s="176"/>
      <c r="L452" s="176"/>
      <c r="M452" s="176"/>
      <c r="N452" s="176"/>
    </row>
    <row r="453" spans="1:14" x14ac:dyDescent="0.25">
      <c r="A453" s="176"/>
      <c r="B453" s="200"/>
      <c r="C453" s="176"/>
      <c r="D453" s="144"/>
      <c r="F453" s="176"/>
      <c r="G453" s="176"/>
      <c r="H453" s="176"/>
      <c r="I453" s="176"/>
      <c r="J453" s="176"/>
      <c r="K453" s="176"/>
      <c r="L453" s="176"/>
      <c r="M453" s="176"/>
      <c r="N453" s="176"/>
    </row>
    <row r="454" spans="1:14" x14ac:dyDescent="0.25">
      <c r="A454" s="176"/>
      <c r="B454" s="200"/>
      <c r="C454" s="176"/>
      <c r="D454" s="144"/>
      <c r="F454" s="176"/>
      <c r="G454" s="176"/>
      <c r="H454" s="176"/>
      <c r="I454" s="176"/>
      <c r="J454" s="176"/>
      <c r="K454" s="176"/>
      <c r="L454" s="176"/>
      <c r="M454" s="176"/>
      <c r="N454" s="176"/>
    </row>
    <row r="455" spans="1:14" x14ac:dyDescent="0.25">
      <c r="A455" s="176"/>
      <c r="B455" s="200"/>
      <c r="C455" s="176"/>
      <c r="D455" s="144"/>
      <c r="F455" s="176"/>
      <c r="G455" s="176"/>
      <c r="H455" s="176"/>
      <c r="I455" s="176"/>
      <c r="J455" s="176"/>
      <c r="K455" s="176"/>
      <c r="L455" s="176"/>
      <c r="M455" s="176"/>
      <c r="N455" s="176"/>
    </row>
    <row r="456" spans="1:14" x14ac:dyDescent="0.25">
      <c r="A456" s="176"/>
      <c r="B456" s="200"/>
      <c r="C456" s="176"/>
      <c r="D456" s="144"/>
      <c r="F456" s="176"/>
      <c r="G456" s="176"/>
      <c r="H456" s="176"/>
      <c r="I456" s="176"/>
      <c r="J456" s="176"/>
      <c r="K456" s="176"/>
      <c r="L456" s="176"/>
      <c r="M456" s="176"/>
      <c r="N456" s="176"/>
    </row>
    <row r="457" spans="1:14" x14ac:dyDescent="0.25">
      <c r="A457" s="176"/>
      <c r="B457" s="200"/>
      <c r="C457" s="176"/>
      <c r="D457" s="144"/>
      <c r="F457" s="176"/>
      <c r="G457" s="176"/>
      <c r="H457" s="176"/>
      <c r="I457" s="176"/>
      <c r="J457" s="176"/>
      <c r="K457" s="176"/>
      <c r="L457" s="176"/>
      <c r="M457" s="176"/>
      <c r="N457" s="176"/>
    </row>
    <row r="458" spans="1:14" x14ac:dyDescent="0.25">
      <c r="A458" s="176"/>
      <c r="B458" s="200"/>
      <c r="C458" s="176"/>
      <c r="D458" s="144"/>
      <c r="F458" s="176"/>
      <c r="G458" s="176"/>
      <c r="H458" s="176"/>
      <c r="I458" s="176"/>
      <c r="J458" s="176"/>
      <c r="K458" s="176"/>
      <c r="L458" s="176"/>
      <c r="M458" s="176"/>
      <c r="N458" s="176"/>
    </row>
    <row r="459" spans="1:14" x14ac:dyDescent="0.25">
      <c r="A459" s="176"/>
      <c r="B459" s="200"/>
      <c r="C459" s="176"/>
      <c r="D459" s="144"/>
      <c r="F459" s="176"/>
      <c r="G459" s="176"/>
      <c r="H459" s="176"/>
      <c r="I459" s="176"/>
      <c r="J459" s="176"/>
      <c r="K459" s="176"/>
      <c r="L459" s="176"/>
      <c r="M459" s="176"/>
      <c r="N459" s="176"/>
    </row>
    <row r="460" spans="1:14" x14ac:dyDescent="0.25">
      <c r="A460" s="176"/>
      <c r="B460" s="200"/>
      <c r="C460" s="176"/>
      <c r="D460" s="144"/>
      <c r="F460" s="176"/>
      <c r="G460" s="176"/>
      <c r="H460" s="176"/>
      <c r="I460" s="176"/>
      <c r="J460" s="176"/>
      <c r="K460" s="176"/>
      <c r="L460" s="176"/>
      <c r="M460" s="176"/>
      <c r="N460" s="176"/>
    </row>
    <row r="461" spans="1:14" x14ac:dyDescent="0.25">
      <c r="A461" s="176"/>
      <c r="B461" s="200"/>
      <c r="C461" s="176"/>
      <c r="D461" s="144"/>
      <c r="F461" s="176"/>
      <c r="G461" s="176"/>
      <c r="H461" s="176"/>
      <c r="I461" s="176"/>
      <c r="J461" s="176"/>
      <c r="K461" s="176"/>
      <c r="L461" s="176"/>
      <c r="M461" s="176"/>
      <c r="N461" s="176"/>
    </row>
    <row r="462" spans="1:14" x14ac:dyDescent="0.25">
      <c r="A462" s="176"/>
      <c r="B462" s="200"/>
      <c r="C462" s="176"/>
      <c r="D462" s="144"/>
      <c r="F462" s="176"/>
      <c r="G462" s="176"/>
      <c r="H462" s="176"/>
      <c r="I462" s="176"/>
      <c r="J462" s="176"/>
      <c r="K462" s="176"/>
      <c r="L462" s="176"/>
      <c r="M462" s="176"/>
      <c r="N462" s="176"/>
    </row>
    <row r="463" spans="1:14" x14ac:dyDescent="0.25">
      <c r="A463" s="176"/>
      <c r="B463" s="200"/>
      <c r="C463" s="176"/>
      <c r="D463" s="144"/>
      <c r="F463" s="176"/>
      <c r="G463" s="176"/>
      <c r="H463" s="176"/>
      <c r="I463" s="176"/>
      <c r="J463" s="176"/>
      <c r="K463" s="176"/>
      <c r="L463" s="176"/>
      <c r="M463" s="176"/>
      <c r="N463" s="176"/>
    </row>
    <row r="464" spans="1:14" x14ac:dyDescent="0.25">
      <c r="A464" s="176"/>
      <c r="B464" s="200"/>
      <c r="C464" s="176"/>
      <c r="D464" s="144"/>
      <c r="F464" s="176"/>
      <c r="G464" s="176"/>
      <c r="H464" s="176"/>
      <c r="I464" s="176"/>
      <c r="J464" s="176"/>
      <c r="K464" s="176"/>
      <c r="L464" s="176"/>
      <c r="M464" s="176"/>
      <c r="N464" s="176"/>
    </row>
    <row r="465" spans="1:14" x14ac:dyDescent="0.25">
      <c r="A465" s="176"/>
      <c r="B465" s="200"/>
      <c r="C465" s="176"/>
      <c r="D465" s="144"/>
      <c r="F465" s="176"/>
      <c r="G465" s="176"/>
      <c r="H465" s="176"/>
      <c r="I465" s="176"/>
      <c r="J465" s="176"/>
      <c r="K465" s="176"/>
      <c r="L465" s="176"/>
      <c r="M465" s="176"/>
      <c r="N465" s="176"/>
    </row>
    <row r="466" spans="1:14" x14ac:dyDescent="0.25">
      <c r="A466" s="176"/>
      <c r="B466" s="200"/>
      <c r="C466" s="176"/>
      <c r="D466" s="144"/>
      <c r="F466" s="176"/>
      <c r="G466" s="176"/>
      <c r="H466" s="176"/>
      <c r="I466" s="176"/>
      <c r="J466" s="176"/>
      <c r="K466" s="176"/>
      <c r="L466" s="176"/>
      <c r="M466" s="176"/>
      <c r="N466" s="176"/>
    </row>
    <row r="467" spans="1:14" x14ac:dyDescent="0.25">
      <c r="A467" s="176"/>
      <c r="B467" s="200"/>
      <c r="C467" s="176"/>
      <c r="D467" s="144"/>
      <c r="F467" s="176"/>
      <c r="G467" s="176"/>
      <c r="H467" s="176"/>
      <c r="I467" s="176"/>
      <c r="J467" s="176"/>
      <c r="K467" s="176"/>
      <c r="L467" s="176"/>
      <c r="M467" s="176"/>
      <c r="N467" s="176"/>
    </row>
    <row r="468" spans="1:14" x14ac:dyDescent="0.25">
      <c r="A468" s="176"/>
      <c r="B468" s="200"/>
      <c r="C468" s="176"/>
      <c r="D468" s="144"/>
      <c r="F468" s="176"/>
      <c r="G468" s="176"/>
      <c r="H468" s="176"/>
      <c r="I468" s="176"/>
      <c r="J468" s="176"/>
      <c r="K468" s="176"/>
      <c r="L468" s="176"/>
      <c r="M468" s="176"/>
      <c r="N468" s="176"/>
    </row>
    <row r="469" spans="1:14" x14ac:dyDescent="0.25">
      <c r="A469" s="176"/>
      <c r="B469" s="200"/>
      <c r="C469" s="176"/>
      <c r="D469" s="144"/>
      <c r="F469" s="176"/>
      <c r="G469" s="176"/>
      <c r="H469" s="176"/>
      <c r="I469" s="176"/>
      <c r="J469" s="176"/>
      <c r="K469" s="176"/>
      <c r="L469" s="176"/>
      <c r="M469" s="176"/>
      <c r="N469" s="176"/>
    </row>
    <row r="470" spans="1:14" x14ac:dyDescent="0.25">
      <c r="A470" s="176"/>
      <c r="B470" s="200"/>
      <c r="C470" s="176"/>
      <c r="D470" s="144"/>
      <c r="F470" s="176"/>
      <c r="G470" s="176"/>
      <c r="H470" s="176"/>
      <c r="I470" s="176"/>
      <c r="J470" s="176"/>
      <c r="K470" s="176"/>
      <c r="L470" s="176"/>
      <c r="M470" s="176"/>
      <c r="N470" s="176"/>
    </row>
    <row r="471" spans="1:14" x14ac:dyDescent="0.25">
      <c r="A471" s="176"/>
      <c r="B471" s="200"/>
      <c r="C471" s="176"/>
      <c r="D471" s="144"/>
      <c r="F471" s="176"/>
      <c r="G471" s="176"/>
      <c r="H471" s="176"/>
      <c r="I471" s="176"/>
      <c r="J471" s="176"/>
      <c r="K471" s="176"/>
      <c r="L471" s="176"/>
      <c r="M471" s="176"/>
      <c r="N471" s="176"/>
    </row>
    <row r="472" spans="1:14" x14ac:dyDescent="0.25">
      <c r="A472" s="176"/>
      <c r="B472" s="200"/>
      <c r="C472" s="176"/>
      <c r="D472" s="144"/>
      <c r="F472" s="176"/>
      <c r="G472" s="176"/>
      <c r="H472" s="176"/>
      <c r="I472" s="176"/>
      <c r="J472" s="176"/>
      <c r="K472" s="176"/>
      <c r="L472" s="176"/>
      <c r="M472" s="176"/>
      <c r="N472" s="176"/>
    </row>
    <row r="473" spans="1:14" x14ac:dyDescent="0.25">
      <c r="A473" s="176"/>
      <c r="B473" s="200"/>
      <c r="C473" s="176"/>
      <c r="D473" s="144"/>
      <c r="F473" s="176"/>
      <c r="G473" s="176"/>
      <c r="H473" s="176"/>
      <c r="I473" s="176"/>
      <c r="J473" s="176"/>
      <c r="K473" s="176"/>
      <c r="L473" s="176"/>
      <c r="M473" s="176"/>
      <c r="N473" s="176"/>
    </row>
    <row r="474" spans="1:14" x14ac:dyDescent="0.25">
      <c r="A474" s="176"/>
      <c r="B474" s="200"/>
      <c r="C474" s="176"/>
      <c r="D474" s="144"/>
      <c r="F474" s="176"/>
      <c r="G474" s="176"/>
      <c r="H474" s="176"/>
      <c r="I474" s="176"/>
      <c r="J474" s="176"/>
      <c r="K474" s="176"/>
      <c r="L474" s="176"/>
      <c r="M474" s="176"/>
      <c r="N474" s="176"/>
    </row>
    <row r="475" spans="1:14" x14ac:dyDescent="0.25">
      <c r="A475" s="176"/>
      <c r="B475" s="200"/>
      <c r="C475" s="176"/>
      <c r="D475" s="144"/>
      <c r="F475" s="176"/>
      <c r="G475" s="176"/>
      <c r="H475" s="176"/>
      <c r="I475" s="176"/>
      <c r="J475" s="176"/>
      <c r="K475" s="176"/>
      <c r="L475" s="176"/>
      <c r="M475" s="176"/>
      <c r="N475" s="176"/>
    </row>
    <row r="476" spans="1:14" x14ac:dyDescent="0.25">
      <c r="A476" s="176"/>
      <c r="B476" s="200"/>
      <c r="C476" s="176"/>
      <c r="D476" s="144"/>
      <c r="F476" s="176"/>
      <c r="G476" s="176"/>
      <c r="H476" s="176"/>
      <c r="I476" s="176"/>
      <c r="J476" s="176"/>
      <c r="K476" s="176"/>
      <c r="L476" s="176"/>
      <c r="M476" s="176"/>
      <c r="N476" s="176"/>
    </row>
    <row r="477" spans="1:14" x14ac:dyDescent="0.25">
      <c r="A477" s="176"/>
      <c r="B477" s="200"/>
      <c r="C477" s="176"/>
      <c r="D477" s="144"/>
      <c r="F477" s="176"/>
      <c r="G477" s="176"/>
      <c r="H477" s="176"/>
      <c r="I477" s="176"/>
      <c r="J477" s="176"/>
      <c r="K477" s="176"/>
      <c r="L477" s="176"/>
      <c r="M477" s="176"/>
      <c r="N477" s="176"/>
    </row>
    <row r="478" spans="1:14" x14ac:dyDescent="0.25">
      <c r="A478" s="176"/>
      <c r="B478" s="200"/>
      <c r="C478" s="176"/>
      <c r="D478" s="144"/>
      <c r="F478" s="176"/>
      <c r="G478" s="176"/>
      <c r="H478" s="176"/>
      <c r="I478" s="176"/>
      <c r="J478" s="176"/>
      <c r="K478" s="176"/>
      <c r="L478" s="176"/>
      <c r="M478" s="176"/>
      <c r="N478" s="176"/>
    </row>
    <row r="479" spans="1:14" x14ac:dyDescent="0.25">
      <c r="A479" s="176"/>
      <c r="B479" s="200"/>
      <c r="C479" s="176"/>
      <c r="D479" s="144"/>
      <c r="F479" s="176"/>
      <c r="G479" s="176"/>
      <c r="H479" s="176"/>
      <c r="I479" s="176"/>
      <c r="J479" s="176"/>
      <c r="K479" s="176"/>
      <c r="L479" s="176"/>
      <c r="M479" s="176"/>
      <c r="N479" s="176"/>
    </row>
    <row r="480" spans="1:14" x14ac:dyDescent="0.25">
      <c r="A480" s="176"/>
      <c r="B480" s="200"/>
      <c r="C480" s="176"/>
      <c r="D480" s="144"/>
      <c r="F480" s="176"/>
      <c r="G480" s="176"/>
      <c r="H480" s="176"/>
      <c r="I480" s="176"/>
      <c r="J480" s="176"/>
      <c r="K480" s="176"/>
      <c r="L480" s="176"/>
      <c r="M480" s="176"/>
      <c r="N480" s="176"/>
    </row>
    <row r="481" spans="1:14" x14ac:dyDescent="0.25">
      <c r="A481" s="176"/>
      <c r="B481" s="200"/>
      <c r="C481" s="176"/>
      <c r="D481" s="144"/>
      <c r="F481" s="176"/>
      <c r="G481" s="176"/>
      <c r="H481" s="176"/>
      <c r="I481" s="176"/>
      <c r="J481" s="176"/>
      <c r="K481" s="176"/>
      <c r="L481" s="176"/>
      <c r="M481" s="176"/>
      <c r="N481" s="176"/>
    </row>
    <row r="482" spans="1:14" x14ac:dyDescent="0.25">
      <c r="A482" s="176"/>
      <c r="B482" s="200"/>
      <c r="C482" s="176"/>
      <c r="D482" s="144"/>
      <c r="F482" s="176"/>
      <c r="G482" s="176"/>
      <c r="H482" s="176"/>
      <c r="I482" s="176"/>
      <c r="J482" s="176"/>
      <c r="K482" s="176"/>
      <c r="L482" s="176"/>
      <c r="M482" s="176"/>
      <c r="N482" s="176"/>
    </row>
    <row r="483" spans="1:14" x14ac:dyDescent="0.25">
      <c r="A483" s="176"/>
      <c r="B483" s="200"/>
      <c r="C483" s="176"/>
      <c r="D483" s="144"/>
      <c r="F483" s="176"/>
      <c r="G483" s="176"/>
      <c r="H483" s="176"/>
      <c r="I483" s="176"/>
      <c r="J483" s="176"/>
      <c r="K483" s="176"/>
      <c r="L483" s="176"/>
      <c r="M483" s="176"/>
      <c r="N483" s="176"/>
    </row>
    <row r="484" spans="1:14" x14ac:dyDescent="0.25">
      <c r="A484" s="176"/>
      <c r="B484" s="200"/>
      <c r="C484" s="176"/>
      <c r="D484" s="144"/>
      <c r="F484" s="176"/>
      <c r="G484" s="176"/>
      <c r="H484" s="176"/>
      <c r="I484" s="176"/>
      <c r="J484" s="176"/>
      <c r="K484" s="176"/>
      <c r="L484" s="176"/>
      <c r="M484" s="176"/>
      <c r="N484" s="176"/>
    </row>
    <row r="485" spans="1:14" x14ac:dyDescent="0.25">
      <c r="A485" s="176"/>
      <c r="B485" s="200"/>
      <c r="C485" s="176"/>
      <c r="D485" s="144"/>
      <c r="F485" s="176"/>
      <c r="G485" s="176"/>
      <c r="H485" s="176"/>
      <c r="I485" s="176"/>
      <c r="J485" s="176"/>
      <c r="K485" s="176"/>
      <c r="L485" s="176"/>
      <c r="M485" s="176"/>
      <c r="N485" s="176"/>
    </row>
    <row r="486" spans="1:14" x14ac:dyDescent="0.25">
      <c r="A486" s="176"/>
      <c r="B486" s="200"/>
      <c r="C486" s="176"/>
      <c r="D486" s="144"/>
      <c r="F486" s="176"/>
      <c r="G486" s="176"/>
      <c r="H486" s="176"/>
      <c r="I486" s="176"/>
      <c r="J486" s="176"/>
      <c r="K486" s="176"/>
      <c r="L486" s="176"/>
      <c r="M486" s="176"/>
      <c r="N486" s="176"/>
    </row>
    <row r="487" spans="1:14" x14ac:dyDescent="0.25">
      <c r="A487" s="176"/>
      <c r="B487" s="200"/>
      <c r="C487" s="176"/>
      <c r="D487" s="144"/>
      <c r="F487" s="176"/>
      <c r="G487" s="176"/>
      <c r="H487" s="176"/>
      <c r="I487" s="176"/>
      <c r="J487" s="176"/>
      <c r="K487" s="176"/>
      <c r="L487" s="176"/>
      <c r="M487" s="176"/>
      <c r="N487" s="176"/>
    </row>
    <row r="488" spans="1:14" x14ac:dyDescent="0.25">
      <c r="A488" s="176"/>
      <c r="B488" s="200"/>
      <c r="C488" s="176"/>
      <c r="D488" s="144"/>
      <c r="F488" s="176"/>
      <c r="G488" s="176"/>
      <c r="H488" s="176"/>
      <c r="I488" s="176"/>
      <c r="J488" s="176"/>
      <c r="K488" s="176"/>
      <c r="L488" s="176"/>
      <c r="M488" s="176"/>
      <c r="N488" s="176"/>
    </row>
    <row r="489" spans="1:14" x14ac:dyDescent="0.25">
      <c r="A489" s="176"/>
      <c r="B489" s="200"/>
      <c r="C489" s="176"/>
      <c r="D489" s="144"/>
      <c r="F489" s="176"/>
      <c r="G489" s="176"/>
      <c r="H489" s="176"/>
      <c r="I489" s="176"/>
      <c r="J489" s="176"/>
      <c r="K489" s="176"/>
      <c r="L489" s="176"/>
      <c r="M489" s="176"/>
      <c r="N489" s="176"/>
    </row>
    <row r="490" spans="1:14" x14ac:dyDescent="0.25">
      <c r="A490" s="176"/>
      <c r="B490" s="200"/>
      <c r="C490" s="176"/>
      <c r="D490" s="144"/>
      <c r="F490" s="176"/>
      <c r="G490" s="176"/>
      <c r="H490" s="176"/>
      <c r="I490" s="176"/>
      <c r="J490" s="176"/>
      <c r="K490" s="176"/>
      <c r="L490" s="176"/>
      <c r="M490" s="176"/>
      <c r="N490" s="176"/>
    </row>
    <row r="491" spans="1:14" x14ac:dyDescent="0.25">
      <c r="A491" s="176"/>
      <c r="B491" s="200"/>
      <c r="C491" s="176"/>
      <c r="D491" s="144"/>
      <c r="F491" s="176"/>
      <c r="G491" s="176"/>
      <c r="H491" s="176"/>
      <c r="I491" s="176"/>
      <c r="J491" s="176"/>
      <c r="K491" s="176"/>
      <c r="L491" s="176"/>
      <c r="M491" s="176"/>
      <c r="N491" s="176"/>
    </row>
    <row r="492" spans="1:14" x14ac:dyDescent="0.25">
      <c r="A492" s="176"/>
      <c r="B492" s="200"/>
      <c r="C492" s="176"/>
      <c r="D492" s="144"/>
      <c r="F492" s="176"/>
      <c r="G492" s="176"/>
      <c r="H492" s="176"/>
      <c r="I492" s="176"/>
      <c r="J492" s="176"/>
      <c r="K492" s="176"/>
      <c r="L492" s="176"/>
      <c r="M492" s="176"/>
      <c r="N492" s="176"/>
    </row>
    <row r="493" spans="1:14" x14ac:dyDescent="0.25">
      <c r="A493" s="176"/>
      <c r="B493" s="200"/>
      <c r="C493" s="176"/>
      <c r="D493" s="144"/>
      <c r="F493" s="176"/>
      <c r="G493" s="176"/>
      <c r="H493" s="176"/>
      <c r="I493" s="176"/>
      <c r="J493" s="176"/>
      <c r="K493" s="176"/>
      <c r="L493" s="176"/>
      <c r="M493" s="176"/>
      <c r="N493" s="176"/>
    </row>
    <row r="494" spans="1:14" x14ac:dyDescent="0.25">
      <c r="A494" s="176"/>
      <c r="B494" s="200"/>
      <c r="C494" s="176"/>
      <c r="D494" s="144"/>
      <c r="F494" s="176"/>
      <c r="G494" s="176"/>
      <c r="H494" s="176"/>
      <c r="I494" s="176"/>
      <c r="J494" s="176"/>
      <c r="K494" s="176"/>
      <c r="L494" s="176"/>
      <c r="M494" s="176"/>
      <c r="N494" s="176"/>
    </row>
    <row r="495" spans="1:14" x14ac:dyDescent="0.25">
      <c r="A495" s="176"/>
      <c r="B495" s="200"/>
      <c r="C495" s="176"/>
      <c r="D495" s="144"/>
      <c r="F495" s="176"/>
      <c r="G495" s="176"/>
      <c r="H495" s="176"/>
      <c r="I495" s="176"/>
      <c r="J495" s="176"/>
      <c r="K495" s="176"/>
      <c r="L495" s="176"/>
      <c r="M495" s="176"/>
      <c r="N495" s="176"/>
    </row>
    <row r="496" spans="1:14" x14ac:dyDescent="0.25">
      <c r="A496" s="176"/>
      <c r="B496" s="200"/>
      <c r="C496" s="176"/>
      <c r="D496" s="144"/>
      <c r="F496" s="176"/>
      <c r="G496" s="176"/>
      <c r="H496" s="176"/>
      <c r="I496" s="176"/>
      <c r="J496" s="176"/>
      <c r="K496" s="176"/>
      <c r="L496" s="176"/>
      <c r="M496" s="176"/>
      <c r="N496" s="176"/>
    </row>
    <row r="497" spans="1:14" x14ac:dyDescent="0.25">
      <c r="A497" s="176"/>
      <c r="B497" s="200"/>
      <c r="C497" s="176"/>
      <c r="D497" s="144"/>
      <c r="F497" s="176"/>
      <c r="G497" s="176"/>
      <c r="H497" s="176"/>
      <c r="I497" s="176"/>
      <c r="J497" s="176"/>
      <c r="K497" s="176"/>
      <c r="L497" s="176"/>
      <c r="M497" s="176"/>
      <c r="N497" s="176"/>
    </row>
    <row r="498" spans="1:14" x14ac:dyDescent="0.25">
      <c r="A498" s="176"/>
      <c r="B498" s="200"/>
      <c r="C498" s="176"/>
      <c r="D498" s="144"/>
      <c r="F498" s="176"/>
      <c r="G498" s="176"/>
      <c r="H498" s="176"/>
      <c r="I498" s="176"/>
      <c r="J498" s="176"/>
      <c r="K498" s="176"/>
      <c r="L498" s="176"/>
      <c r="M498" s="176"/>
      <c r="N498" s="176"/>
    </row>
    <row r="499" spans="1:14" x14ac:dyDescent="0.25">
      <c r="A499" s="176"/>
      <c r="B499" s="200"/>
      <c r="C499" s="176"/>
      <c r="D499" s="144"/>
      <c r="F499" s="176"/>
      <c r="G499" s="176"/>
      <c r="H499" s="176"/>
      <c r="I499" s="176"/>
      <c r="J499" s="176"/>
      <c r="K499" s="176"/>
      <c r="L499" s="176"/>
      <c r="M499" s="176"/>
      <c r="N499" s="176"/>
    </row>
    <row r="500" spans="1:14" x14ac:dyDescent="0.25">
      <c r="A500" s="176"/>
      <c r="B500" s="200"/>
      <c r="C500" s="176"/>
      <c r="D500" s="144"/>
      <c r="F500" s="176"/>
      <c r="G500" s="176"/>
      <c r="H500" s="176"/>
      <c r="I500" s="176"/>
      <c r="J500" s="176"/>
      <c r="K500" s="176"/>
      <c r="L500" s="176"/>
      <c r="M500" s="176"/>
      <c r="N500" s="176"/>
    </row>
    <row r="501" spans="1:14" x14ac:dyDescent="0.25">
      <c r="A501" s="176"/>
      <c r="B501" s="200"/>
      <c r="C501" s="176"/>
      <c r="D501" s="144"/>
      <c r="F501" s="176"/>
      <c r="G501" s="176"/>
      <c r="H501" s="176"/>
      <c r="I501" s="176"/>
      <c r="J501" s="176"/>
      <c r="K501" s="176"/>
      <c r="L501" s="176"/>
      <c r="M501" s="176"/>
      <c r="N501" s="176"/>
    </row>
    <row r="502" spans="1:14" x14ac:dyDescent="0.25">
      <c r="A502" s="176"/>
      <c r="B502" s="200"/>
      <c r="C502" s="176"/>
      <c r="D502" s="144"/>
      <c r="F502" s="176"/>
      <c r="G502" s="176"/>
      <c r="H502" s="176"/>
      <c r="I502" s="176"/>
      <c r="J502" s="176"/>
      <c r="K502" s="176"/>
      <c r="L502" s="176"/>
      <c r="M502" s="176"/>
      <c r="N502" s="176"/>
    </row>
    <row r="503" spans="1:14" x14ac:dyDescent="0.25">
      <c r="A503" s="176"/>
      <c r="B503" s="200"/>
      <c r="C503" s="176"/>
      <c r="D503" s="144"/>
      <c r="F503" s="176"/>
      <c r="G503" s="176"/>
      <c r="H503" s="176"/>
      <c r="I503" s="176"/>
      <c r="J503" s="176"/>
      <c r="K503" s="176"/>
      <c r="L503" s="176"/>
      <c r="M503" s="176"/>
      <c r="N503" s="176"/>
    </row>
    <row r="504" spans="1:14" x14ac:dyDescent="0.25">
      <c r="A504" s="176"/>
      <c r="B504" s="200"/>
      <c r="C504" s="176"/>
      <c r="D504" s="144"/>
      <c r="F504" s="176"/>
      <c r="G504" s="176"/>
      <c r="H504" s="176"/>
      <c r="I504" s="176"/>
      <c r="J504" s="176"/>
      <c r="K504" s="176"/>
      <c r="L504" s="176"/>
      <c r="M504" s="176"/>
      <c r="N504" s="176"/>
    </row>
    <row r="505" spans="1:14" x14ac:dyDescent="0.25">
      <c r="A505" s="176"/>
      <c r="B505" s="200"/>
      <c r="C505" s="176"/>
      <c r="D505" s="144"/>
      <c r="F505" s="176"/>
      <c r="G505" s="176"/>
      <c r="H505" s="176"/>
      <c r="I505" s="176"/>
      <c r="J505" s="176"/>
      <c r="K505" s="176"/>
      <c r="L505" s="176"/>
      <c r="M505" s="176"/>
      <c r="N505" s="176"/>
    </row>
    <row r="506" spans="1:14" x14ac:dyDescent="0.25">
      <c r="A506" s="176"/>
      <c r="B506" s="200"/>
      <c r="C506" s="176"/>
      <c r="D506" s="144"/>
      <c r="F506" s="176"/>
      <c r="G506" s="176"/>
      <c r="H506" s="176"/>
      <c r="I506" s="176"/>
      <c r="J506" s="176"/>
      <c r="K506" s="176"/>
      <c r="L506" s="176"/>
      <c r="M506" s="176"/>
      <c r="N506" s="176"/>
    </row>
    <row r="507" spans="1:14" x14ac:dyDescent="0.25">
      <c r="A507" s="176"/>
      <c r="B507" s="200"/>
      <c r="C507" s="176"/>
      <c r="D507" s="144"/>
      <c r="F507" s="176"/>
      <c r="G507" s="176"/>
      <c r="H507" s="176"/>
      <c r="I507" s="176"/>
      <c r="J507" s="176"/>
      <c r="K507" s="176"/>
      <c r="L507" s="176"/>
      <c r="M507" s="176"/>
      <c r="N507" s="176"/>
    </row>
    <row r="508" spans="1:14" x14ac:dyDescent="0.25">
      <c r="A508" s="176"/>
      <c r="B508" s="200"/>
      <c r="C508" s="176"/>
      <c r="D508" s="144"/>
      <c r="F508" s="176"/>
      <c r="G508" s="176"/>
      <c r="H508" s="176"/>
      <c r="I508" s="176"/>
      <c r="J508" s="176"/>
      <c r="K508" s="176"/>
      <c r="L508" s="176"/>
      <c r="M508" s="176"/>
      <c r="N508" s="176"/>
    </row>
    <row r="509" spans="1:14" x14ac:dyDescent="0.25">
      <c r="A509" s="176"/>
      <c r="B509" s="200"/>
      <c r="C509" s="176"/>
      <c r="D509" s="144"/>
      <c r="F509" s="176"/>
      <c r="G509" s="176"/>
      <c r="H509" s="176"/>
      <c r="I509" s="176"/>
      <c r="J509" s="176"/>
      <c r="K509" s="176"/>
      <c r="L509" s="176"/>
      <c r="M509" s="176"/>
      <c r="N509" s="176"/>
    </row>
    <row r="510" spans="1:14" x14ac:dyDescent="0.25">
      <c r="A510" s="176"/>
      <c r="B510" s="200"/>
      <c r="C510" s="176"/>
      <c r="D510" s="144"/>
      <c r="F510" s="176"/>
      <c r="G510" s="176"/>
      <c r="H510" s="176"/>
      <c r="I510" s="176"/>
      <c r="J510" s="176"/>
      <c r="K510" s="176"/>
      <c r="L510" s="176"/>
      <c r="M510" s="176"/>
      <c r="N510" s="176"/>
    </row>
    <row r="511" spans="1:14" x14ac:dyDescent="0.25">
      <c r="A511" s="176"/>
      <c r="B511" s="200"/>
      <c r="C511" s="176"/>
      <c r="D511" s="144"/>
      <c r="F511" s="176"/>
      <c r="G511" s="176"/>
      <c r="H511" s="176"/>
      <c r="I511" s="176"/>
      <c r="J511" s="176"/>
      <c r="K511" s="176"/>
      <c r="L511" s="176"/>
      <c r="M511" s="176"/>
      <c r="N511" s="176"/>
    </row>
    <row r="512" spans="1:14" x14ac:dyDescent="0.25">
      <c r="A512" s="176"/>
      <c r="B512" s="200"/>
      <c r="C512" s="176"/>
      <c r="D512" s="144"/>
      <c r="F512" s="176"/>
      <c r="G512" s="176"/>
      <c r="H512" s="176"/>
      <c r="I512" s="176"/>
      <c r="J512" s="176"/>
      <c r="K512" s="176"/>
      <c r="L512" s="176"/>
      <c r="M512" s="176"/>
      <c r="N512" s="176"/>
    </row>
    <row r="513" spans="1:14" x14ac:dyDescent="0.25">
      <c r="A513" s="176"/>
      <c r="B513" s="200"/>
      <c r="C513" s="176"/>
      <c r="D513" s="144"/>
      <c r="F513" s="176"/>
      <c r="G513" s="176"/>
      <c r="H513" s="176"/>
      <c r="I513" s="176"/>
      <c r="J513" s="176"/>
      <c r="K513" s="176"/>
      <c r="L513" s="176"/>
      <c r="M513" s="176"/>
      <c r="N513" s="176"/>
    </row>
    <row r="514" spans="1:14" x14ac:dyDescent="0.25">
      <c r="A514" s="176"/>
      <c r="B514" s="200"/>
      <c r="C514" s="176"/>
      <c r="D514" s="144"/>
      <c r="F514" s="176"/>
      <c r="G514" s="176"/>
      <c r="H514" s="176"/>
      <c r="I514" s="176"/>
      <c r="J514" s="176"/>
      <c r="K514" s="176"/>
      <c r="L514" s="176"/>
      <c r="M514" s="176"/>
      <c r="N514" s="176"/>
    </row>
    <row r="515" spans="1:14" x14ac:dyDescent="0.25">
      <c r="A515" s="176"/>
      <c r="B515" s="200"/>
      <c r="C515" s="176"/>
      <c r="D515" s="144"/>
      <c r="F515" s="176"/>
      <c r="G515" s="176"/>
      <c r="H515" s="176"/>
      <c r="I515" s="176"/>
      <c r="J515" s="176"/>
      <c r="K515" s="176"/>
      <c r="L515" s="176"/>
      <c r="M515" s="176"/>
      <c r="N515" s="176"/>
    </row>
    <row r="516" spans="1:14" x14ac:dyDescent="0.25">
      <c r="A516" s="176"/>
      <c r="B516" s="200"/>
      <c r="C516" s="176"/>
      <c r="D516" s="144"/>
      <c r="F516" s="176"/>
      <c r="G516" s="176"/>
      <c r="H516" s="176"/>
      <c r="I516" s="176"/>
      <c r="J516" s="176"/>
      <c r="K516" s="176"/>
      <c r="L516" s="176"/>
      <c r="M516" s="176"/>
      <c r="N516" s="176"/>
    </row>
    <row r="517" spans="1:14" x14ac:dyDescent="0.25">
      <c r="A517" s="176"/>
      <c r="B517" s="200"/>
      <c r="C517" s="176"/>
      <c r="D517" s="144"/>
      <c r="F517" s="176"/>
      <c r="G517" s="176"/>
      <c r="H517" s="176"/>
      <c r="I517" s="176"/>
      <c r="J517" s="176"/>
      <c r="K517" s="176"/>
      <c r="L517" s="176"/>
      <c r="M517" s="176"/>
      <c r="N517" s="176"/>
    </row>
    <row r="518" spans="1:14" x14ac:dyDescent="0.25">
      <c r="A518" s="176"/>
      <c r="B518" s="200"/>
      <c r="C518" s="176"/>
      <c r="D518" s="144"/>
      <c r="F518" s="176"/>
      <c r="G518" s="176"/>
      <c r="H518" s="176"/>
      <c r="I518" s="176"/>
      <c r="J518" s="176"/>
      <c r="K518" s="176"/>
      <c r="L518" s="176"/>
      <c r="M518" s="176"/>
      <c r="N518" s="176"/>
    </row>
    <row r="519" spans="1:14" x14ac:dyDescent="0.25">
      <c r="A519" s="176"/>
      <c r="B519" s="200"/>
      <c r="C519" s="176"/>
      <c r="D519" s="144"/>
      <c r="F519" s="176"/>
      <c r="G519" s="176"/>
      <c r="H519" s="176"/>
      <c r="I519" s="176"/>
      <c r="J519" s="176"/>
      <c r="K519" s="176"/>
      <c r="L519" s="176"/>
      <c r="M519" s="176"/>
      <c r="N519" s="176"/>
    </row>
    <row r="520" spans="1:14" x14ac:dyDescent="0.25">
      <c r="A520" s="176"/>
      <c r="B520" s="200"/>
      <c r="C520" s="176"/>
      <c r="D520" s="144"/>
      <c r="F520" s="176"/>
      <c r="G520" s="176"/>
      <c r="H520" s="176"/>
      <c r="I520" s="176"/>
      <c r="J520" s="176"/>
      <c r="K520" s="176"/>
      <c r="L520" s="176"/>
      <c r="M520" s="176"/>
      <c r="N520" s="176"/>
    </row>
    <row r="521" spans="1:14" x14ac:dyDescent="0.25">
      <c r="A521" s="176"/>
      <c r="B521" s="200"/>
      <c r="C521" s="176"/>
      <c r="D521" s="144"/>
      <c r="F521" s="176"/>
      <c r="G521" s="176"/>
      <c r="H521" s="176"/>
      <c r="I521" s="176"/>
      <c r="J521" s="176"/>
      <c r="K521" s="176"/>
      <c r="L521" s="176"/>
      <c r="M521" s="176"/>
      <c r="N521" s="176"/>
    </row>
    <row r="522" spans="1:14" x14ac:dyDescent="0.25">
      <c r="A522" s="176"/>
      <c r="B522" s="200"/>
      <c r="C522" s="176"/>
      <c r="D522" s="144"/>
      <c r="F522" s="176"/>
      <c r="G522" s="176"/>
      <c r="H522" s="176"/>
      <c r="I522" s="176"/>
      <c r="J522" s="176"/>
      <c r="K522" s="176"/>
      <c r="L522" s="176"/>
      <c r="M522" s="176"/>
      <c r="N522" s="176"/>
    </row>
    <row r="523" spans="1:14" x14ac:dyDescent="0.25">
      <c r="A523" s="176"/>
      <c r="B523" s="200"/>
      <c r="C523" s="176"/>
      <c r="D523" s="144"/>
      <c r="F523" s="176"/>
      <c r="G523" s="176"/>
      <c r="H523" s="176"/>
      <c r="I523" s="176"/>
      <c r="J523" s="176"/>
      <c r="K523" s="176"/>
      <c r="L523" s="176"/>
      <c r="M523" s="176"/>
      <c r="N523" s="176"/>
    </row>
    <row r="524" spans="1:14" x14ac:dyDescent="0.25">
      <c r="A524" s="176"/>
      <c r="B524" s="200"/>
      <c r="C524" s="176"/>
      <c r="D524" s="144"/>
      <c r="F524" s="176"/>
      <c r="G524" s="176"/>
      <c r="H524" s="176"/>
      <c r="I524" s="176"/>
      <c r="J524" s="176"/>
      <c r="K524" s="176"/>
      <c r="L524" s="176"/>
      <c r="M524" s="176"/>
      <c r="N524" s="176"/>
    </row>
    <row r="525" spans="1:14" x14ac:dyDescent="0.25">
      <c r="A525" s="176"/>
      <c r="B525" s="200"/>
      <c r="C525" s="176"/>
      <c r="D525" s="144"/>
      <c r="F525" s="176"/>
      <c r="G525" s="176"/>
      <c r="H525" s="176"/>
      <c r="I525" s="176"/>
      <c r="J525" s="176"/>
      <c r="K525" s="176"/>
      <c r="L525" s="176"/>
      <c r="M525" s="176"/>
      <c r="N525" s="176"/>
    </row>
    <row r="526" spans="1:14" x14ac:dyDescent="0.25">
      <c r="A526" s="176"/>
      <c r="B526" s="200"/>
      <c r="C526" s="176"/>
      <c r="D526" s="144"/>
      <c r="F526" s="176"/>
      <c r="G526" s="176"/>
      <c r="H526" s="176"/>
      <c r="I526" s="176"/>
      <c r="J526" s="176"/>
      <c r="K526" s="176"/>
      <c r="L526" s="176"/>
      <c r="M526" s="176"/>
      <c r="N526" s="176"/>
    </row>
    <row r="527" spans="1:14" x14ac:dyDescent="0.25">
      <c r="A527" s="176"/>
      <c r="B527" s="200"/>
      <c r="C527" s="176"/>
      <c r="D527" s="144"/>
      <c r="F527" s="176"/>
      <c r="G527" s="176"/>
      <c r="H527" s="176"/>
      <c r="I527" s="176"/>
      <c r="J527" s="176"/>
      <c r="K527" s="176"/>
      <c r="L527" s="176"/>
      <c r="M527" s="176"/>
      <c r="N527" s="176"/>
    </row>
    <row r="528" spans="1:14" x14ac:dyDescent="0.25">
      <c r="A528" s="176"/>
      <c r="B528" s="200"/>
      <c r="C528" s="176"/>
      <c r="D528" s="144"/>
      <c r="F528" s="176"/>
      <c r="G528" s="176"/>
      <c r="H528" s="176"/>
      <c r="I528" s="176"/>
      <c r="J528" s="176"/>
      <c r="K528" s="176"/>
      <c r="L528" s="176"/>
      <c r="M528" s="176"/>
      <c r="N528" s="176"/>
    </row>
    <row r="529" spans="1:14" x14ac:dyDescent="0.25">
      <c r="A529" s="176"/>
      <c r="B529" s="200"/>
      <c r="C529" s="176"/>
      <c r="D529" s="144"/>
      <c r="F529" s="176"/>
      <c r="G529" s="176"/>
      <c r="H529" s="176"/>
      <c r="I529" s="176"/>
      <c r="J529" s="176"/>
      <c r="K529" s="176"/>
      <c r="L529" s="176"/>
      <c r="M529" s="176"/>
      <c r="N529" s="176"/>
    </row>
    <row r="530" spans="1:14" x14ac:dyDescent="0.25">
      <c r="A530" s="176"/>
      <c r="B530" s="200"/>
      <c r="C530" s="176"/>
      <c r="D530" s="144"/>
      <c r="F530" s="176"/>
      <c r="G530" s="176"/>
      <c r="H530" s="176"/>
      <c r="I530" s="176"/>
      <c r="J530" s="176"/>
      <c r="K530" s="176"/>
      <c r="L530" s="176"/>
      <c r="M530" s="176"/>
      <c r="N530" s="176"/>
    </row>
    <row r="531" spans="1:14" x14ac:dyDescent="0.25">
      <c r="A531" s="176"/>
      <c r="B531" s="200"/>
      <c r="C531" s="176"/>
      <c r="D531" s="144"/>
      <c r="F531" s="176"/>
      <c r="G531" s="176"/>
      <c r="H531" s="176"/>
      <c r="I531" s="176"/>
      <c r="J531" s="176"/>
      <c r="K531" s="176"/>
      <c r="L531" s="176"/>
      <c r="M531" s="176"/>
      <c r="N531" s="176"/>
    </row>
    <row r="532" spans="1:14" x14ac:dyDescent="0.25">
      <c r="A532" s="176"/>
      <c r="B532" s="200"/>
      <c r="C532" s="176"/>
      <c r="D532" s="144"/>
      <c r="F532" s="176"/>
      <c r="G532" s="176"/>
      <c r="H532" s="176"/>
      <c r="I532" s="176"/>
      <c r="J532" s="176"/>
      <c r="K532" s="176"/>
      <c r="L532" s="176"/>
      <c r="M532" s="176"/>
      <c r="N532" s="176"/>
    </row>
    <row r="533" spans="1:14" x14ac:dyDescent="0.25">
      <c r="A533" s="176"/>
      <c r="B533" s="200"/>
      <c r="C533" s="176"/>
      <c r="D533" s="144"/>
      <c r="F533" s="176"/>
      <c r="G533" s="176"/>
      <c r="H533" s="176"/>
      <c r="I533" s="176"/>
      <c r="J533" s="176"/>
      <c r="K533" s="176"/>
      <c r="L533" s="176"/>
      <c r="M533" s="176"/>
      <c r="N533" s="176"/>
    </row>
    <row r="534" spans="1:14" x14ac:dyDescent="0.25">
      <c r="A534" s="176"/>
      <c r="B534" s="200"/>
      <c r="C534" s="176"/>
      <c r="D534" s="144"/>
      <c r="F534" s="176"/>
      <c r="G534" s="176"/>
      <c r="H534" s="176"/>
      <c r="I534" s="176"/>
      <c r="J534" s="176"/>
      <c r="K534" s="176"/>
      <c r="L534" s="176"/>
      <c r="M534" s="176"/>
      <c r="N534" s="176"/>
    </row>
    <row r="535" spans="1:14" x14ac:dyDescent="0.25">
      <c r="A535" s="176"/>
      <c r="B535" s="200"/>
      <c r="C535" s="176"/>
      <c r="D535" s="144"/>
      <c r="F535" s="176"/>
      <c r="G535" s="176"/>
      <c r="H535" s="176"/>
      <c r="I535" s="176"/>
      <c r="J535" s="176"/>
      <c r="K535" s="176"/>
      <c r="L535" s="176"/>
      <c r="M535" s="176"/>
      <c r="N535" s="176"/>
    </row>
    <row r="536" spans="1:14" x14ac:dyDescent="0.25">
      <c r="A536" s="176"/>
      <c r="B536" s="200"/>
      <c r="C536" s="176"/>
      <c r="D536" s="144"/>
      <c r="F536" s="176"/>
      <c r="G536" s="176"/>
      <c r="H536" s="176"/>
      <c r="I536" s="176"/>
      <c r="J536" s="176"/>
      <c r="K536" s="176"/>
      <c r="L536" s="176"/>
      <c r="M536" s="176"/>
      <c r="N536" s="176"/>
    </row>
    <row r="537" spans="1:14" x14ac:dyDescent="0.25">
      <c r="A537" s="176"/>
      <c r="B537" s="200"/>
      <c r="C537" s="176"/>
      <c r="D537" s="144"/>
      <c r="F537" s="176"/>
      <c r="G537" s="176"/>
      <c r="H537" s="176"/>
      <c r="I537" s="176"/>
      <c r="J537" s="176"/>
      <c r="K537" s="176"/>
      <c r="L537" s="176"/>
      <c r="M537" s="176"/>
      <c r="N537" s="176"/>
    </row>
    <row r="538" spans="1:14" x14ac:dyDescent="0.25">
      <c r="A538" s="176"/>
      <c r="B538" s="200"/>
      <c r="C538" s="176"/>
      <c r="D538" s="144"/>
      <c r="F538" s="176"/>
      <c r="G538" s="176"/>
      <c r="H538" s="176"/>
      <c r="I538" s="176"/>
      <c r="J538" s="176"/>
      <c r="K538" s="176"/>
      <c r="L538" s="176"/>
      <c r="M538" s="176"/>
      <c r="N538" s="176"/>
    </row>
    <row r="539" spans="1:14" x14ac:dyDescent="0.25">
      <c r="A539" s="176"/>
      <c r="B539" s="200"/>
      <c r="C539" s="176"/>
      <c r="D539" s="144"/>
      <c r="F539" s="176"/>
      <c r="G539" s="176"/>
      <c r="H539" s="176"/>
      <c r="I539" s="176"/>
      <c r="J539" s="176"/>
      <c r="K539" s="176"/>
      <c r="L539" s="176"/>
      <c r="M539" s="176"/>
      <c r="N539" s="176"/>
    </row>
    <row r="540" spans="1:14" x14ac:dyDescent="0.25">
      <c r="A540" s="176"/>
      <c r="B540" s="200"/>
      <c r="C540" s="176"/>
      <c r="D540" s="144"/>
      <c r="F540" s="176"/>
      <c r="G540" s="176"/>
      <c r="H540" s="176"/>
      <c r="I540" s="176"/>
      <c r="J540" s="176"/>
      <c r="K540" s="176"/>
      <c r="L540" s="176"/>
      <c r="M540" s="176"/>
      <c r="N540" s="176"/>
    </row>
    <row r="541" spans="1:14" x14ac:dyDescent="0.25">
      <c r="A541" s="176"/>
      <c r="B541" s="200"/>
      <c r="C541" s="176"/>
      <c r="D541" s="144"/>
      <c r="F541" s="176"/>
      <c r="G541" s="176"/>
      <c r="H541" s="176"/>
      <c r="I541" s="176"/>
      <c r="J541" s="176"/>
      <c r="K541" s="176"/>
      <c r="L541" s="176"/>
      <c r="M541" s="176"/>
      <c r="N541" s="176"/>
    </row>
    <row r="542" spans="1:14" x14ac:dyDescent="0.25">
      <c r="A542" s="176"/>
      <c r="B542" s="200"/>
      <c r="C542" s="176"/>
      <c r="D542" s="144"/>
      <c r="F542" s="176"/>
      <c r="G542" s="176"/>
      <c r="H542" s="176"/>
      <c r="I542" s="176"/>
      <c r="J542" s="176"/>
      <c r="K542" s="176"/>
      <c r="L542" s="176"/>
      <c r="M542" s="176"/>
      <c r="N542" s="176"/>
    </row>
    <row r="543" spans="1:14" x14ac:dyDescent="0.25">
      <c r="A543" s="176"/>
      <c r="B543" s="200"/>
      <c r="C543" s="176"/>
      <c r="D543" s="144"/>
      <c r="F543" s="176"/>
      <c r="G543" s="176"/>
      <c r="H543" s="176"/>
      <c r="I543" s="176"/>
      <c r="J543" s="176"/>
      <c r="K543" s="176"/>
      <c r="L543" s="176"/>
      <c r="M543" s="176"/>
      <c r="N543" s="176"/>
    </row>
    <row r="544" spans="1:14" x14ac:dyDescent="0.25">
      <c r="A544" s="176"/>
      <c r="B544" s="200"/>
      <c r="C544" s="176"/>
      <c r="D544" s="144"/>
      <c r="F544" s="176"/>
      <c r="G544" s="176"/>
      <c r="H544" s="176"/>
      <c r="I544" s="176"/>
      <c r="J544" s="176"/>
      <c r="K544" s="176"/>
      <c r="L544" s="176"/>
      <c r="M544" s="176"/>
      <c r="N544" s="176"/>
    </row>
    <row r="545" spans="1:14" x14ac:dyDescent="0.25">
      <c r="A545" s="176"/>
      <c r="B545" s="200"/>
      <c r="C545" s="176"/>
      <c r="D545" s="144"/>
      <c r="F545" s="176"/>
      <c r="G545" s="176"/>
      <c r="H545" s="176"/>
      <c r="I545" s="176"/>
      <c r="J545" s="176"/>
      <c r="K545" s="176"/>
      <c r="L545" s="176"/>
      <c r="M545" s="176"/>
      <c r="N545" s="176"/>
    </row>
    <row r="546" spans="1:14" x14ac:dyDescent="0.25">
      <c r="A546" s="176"/>
      <c r="B546" s="200"/>
      <c r="C546" s="176"/>
      <c r="D546" s="144"/>
      <c r="F546" s="176"/>
      <c r="G546" s="176"/>
      <c r="H546" s="176"/>
      <c r="I546" s="176"/>
      <c r="J546" s="176"/>
      <c r="K546" s="176"/>
      <c r="L546" s="176"/>
      <c r="M546" s="176"/>
      <c r="N546" s="176"/>
    </row>
    <row r="547" spans="1:14" x14ac:dyDescent="0.25">
      <c r="A547" s="176"/>
      <c r="B547" s="200"/>
      <c r="C547" s="176"/>
      <c r="D547" s="144"/>
      <c r="F547" s="176"/>
      <c r="G547" s="176"/>
      <c r="H547" s="176"/>
      <c r="I547" s="176"/>
      <c r="J547" s="176"/>
      <c r="K547" s="176"/>
      <c r="L547" s="176"/>
      <c r="M547" s="176"/>
      <c r="N547" s="176"/>
    </row>
  </sheetData>
  <sheetProtection sheet="1" objects="1" scenarios="1"/>
  <mergeCells count="67">
    <mergeCell ref="A78:A89"/>
    <mergeCell ref="B78:B80"/>
    <mergeCell ref="F78:F89"/>
    <mergeCell ref="B81:B83"/>
    <mergeCell ref="A90:A94"/>
    <mergeCell ref="B90:C90"/>
    <mergeCell ref="F90:F94"/>
    <mergeCell ref="B91:C91"/>
    <mergeCell ref="B92:C92"/>
    <mergeCell ref="B93:C93"/>
    <mergeCell ref="B94:C94"/>
    <mergeCell ref="B84:B87"/>
    <mergeCell ref="E78:E80"/>
    <mergeCell ref="E81:E83"/>
    <mergeCell ref="E84:E87"/>
    <mergeCell ref="E88:E89"/>
    <mergeCell ref="A63:A77"/>
    <mergeCell ref="B63:B66"/>
    <mergeCell ref="F63:F77"/>
    <mergeCell ref="B67:B69"/>
    <mergeCell ref="B70:B72"/>
    <mergeCell ref="B73:B74"/>
    <mergeCell ref="B75:B77"/>
    <mergeCell ref="E63:E66"/>
    <mergeCell ref="E67:E69"/>
    <mergeCell ref="E70:E72"/>
    <mergeCell ref="E73:E74"/>
    <mergeCell ref="E75:E77"/>
    <mergeCell ref="A46:A62"/>
    <mergeCell ref="B46:B51"/>
    <mergeCell ref="F46:F62"/>
    <mergeCell ref="B52:B56"/>
    <mergeCell ref="B57:B59"/>
    <mergeCell ref="B60:B62"/>
    <mergeCell ref="E46:E51"/>
    <mergeCell ref="E52:E56"/>
    <mergeCell ref="E57:E59"/>
    <mergeCell ref="E60:E62"/>
    <mergeCell ref="A21:A31"/>
    <mergeCell ref="B21:B24"/>
    <mergeCell ref="F21:F31"/>
    <mergeCell ref="B25:B28"/>
    <mergeCell ref="B29:B31"/>
    <mergeCell ref="E21:E24"/>
    <mergeCell ref="E25:E28"/>
    <mergeCell ref="E29:E31"/>
    <mergeCell ref="A32:A45"/>
    <mergeCell ref="B32:B35"/>
    <mergeCell ref="F32:F45"/>
    <mergeCell ref="B36:B38"/>
    <mergeCell ref="B39:B40"/>
    <mergeCell ref="B41:B42"/>
    <mergeCell ref="B43:B45"/>
    <mergeCell ref="E32:E35"/>
    <mergeCell ref="E36:E38"/>
    <mergeCell ref="E39:E40"/>
    <mergeCell ref="E41:E42"/>
    <mergeCell ref="E43:E45"/>
    <mergeCell ref="A5:C5"/>
    <mergeCell ref="A8:A20"/>
    <mergeCell ref="F8:F20"/>
    <mergeCell ref="B8:B14"/>
    <mergeCell ref="B15:B17"/>
    <mergeCell ref="B18:B19"/>
    <mergeCell ref="E8:E14"/>
    <mergeCell ref="E15:E17"/>
    <mergeCell ref="E18:E20"/>
  </mergeCells>
  <dataValidations count="2">
    <dataValidation type="list" allowBlank="1" showInputMessage="1" showErrorMessage="1" sqref="D90:E94" xr:uid="{3A04F000-98A6-4DD3-A781-3DE142535B6C}">
      <formula1>$L$8:$L$12</formula1>
    </dataValidation>
    <dataValidation type="list" allowBlank="1" showInputMessage="1" showErrorMessage="1" sqref="D8:D89" xr:uid="{2B1F02AB-6C0B-4FD8-B4B5-C10DDA2AEF7D}">
      <formula1>$O$5:$O$10</formula1>
    </dataValidation>
  </dataValidations>
  <pageMargins left="0.7" right="0.7" top="0.75" bottom="0.75" header="0.3" footer="0.3"/>
  <pageSetup paperSize="9" orientation="portrait" r:id="rId1"/>
  <ignoredErrors>
    <ignoredError sqref="F8 F21 F32 F46 F63 F78" formulaRange="1"/>
  </ignoredError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6842C-1344-4EF8-AEAA-F397BF8BD280}">
  <dimension ref="A1:O430"/>
  <sheetViews>
    <sheetView zoomScale="70" zoomScaleNormal="70" workbookViewId="0">
      <pane xSplit="4" ySplit="2" topLeftCell="E3" activePane="bottomRight" state="frozen"/>
      <selection pane="topRight" activeCell="E1" sqref="E1"/>
      <selection pane="bottomLeft" activeCell="A3" sqref="A3"/>
      <selection pane="bottomRight" activeCell="B3" sqref="B3:B14"/>
    </sheetView>
  </sheetViews>
  <sheetFormatPr baseColWidth="10" defaultColWidth="11.42578125" defaultRowHeight="15" x14ac:dyDescent="0.25"/>
  <cols>
    <col min="1" max="1" width="14.7109375" style="204" customWidth="1"/>
    <col min="2" max="2" width="17.7109375" style="204" customWidth="1"/>
    <col min="3" max="3" width="27.28515625" style="204" customWidth="1"/>
    <col min="4" max="4" width="65" style="204" customWidth="1"/>
    <col min="5" max="5" width="29.28515625" style="204" customWidth="1"/>
    <col min="6" max="11" width="18.28515625" style="204" customWidth="1"/>
    <col min="12" max="12" width="17.5703125" style="202" customWidth="1"/>
    <col min="13" max="13" width="11.42578125" style="204"/>
    <col min="14" max="14" width="39.5703125" style="204" customWidth="1"/>
    <col min="15" max="18" width="11.42578125" style="204" customWidth="1"/>
    <col min="19" max="16384" width="11.42578125" style="204"/>
  </cols>
  <sheetData>
    <row r="1" spans="1:15" ht="124.15" customHeight="1" x14ac:dyDescent="0.25">
      <c r="A1" s="328" t="s">
        <v>895</v>
      </c>
      <c r="B1" s="328"/>
      <c r="C1" s="328"/>
      <c r="D1" s="328"/>
      <c r="E1" s="207"/>
      <c r="F1" s="207"/>
      <c r="G1" s="207"/>
      <c r="H1" s="207"/>
      <c r="I1" s="207"/>
      <c r="J1" s="207"/>
      <c r="K1" s="207"/>
      <c r="L1" s="204"/>
    </row>
    <row r="2" spans="1:15" ht="30" x14ac:dyDescent="0.3">
      <c r="A2" s="208" t="s">
        <v>422</v>
      </c>
      <c r="B2" s="208" t="s">
        <v>423</v>
      </c>
      <c r="C2" s="209" t="s">
        <v>424</v>
      </c>
      <c r="D2" s="209" t="s">
        <v>425</v>
      </c>
      <c r="E2" s="209" t="s">
        <v>426</v>
      </c>
      <c r="F2" s="210" t="s">
        <v>427</v>
      </c>
      <c r="G2" s="210" t="s">
        <v>428</v>
      </c>
      <c r="H2" s="210" t="s">
        <v>429</v>
      </c>
      <c r="I2" s="210" t="s">
        <v>430</v>
      </c>
      <c r="J2" s="210" t="s">
        <v>431</v>
      </c>
      <c r="K2" s="210" t="s">
        <v>432</v>
      </c>
      <c r="L2" s="210" t="s">
        <v>894</v>
      </c>
      <c r="N2" s="205" t="s">
        <v>433</v>
      </c>
      <c r="O2" s="206" t="s">
        <v>434</v>
      </c>
    </row>
    <row r="3" spans="1:15" ht="72.400000000000006" customHeight="1" x14ac:dyDescent="0.3">
      <c r="A3" s="332" t="s">
        <v>435</v>
      </c>
      <c r="B3" s="329" t="s">
        <v>15</v>
      </c>
      <c r="C3" s="211" t="s">
        <v>436</v>
      </c>
      <c r="D3" s="206" t="s">
        <v>437</v>
      </c>
      <c r="E3" s="212" t="s">
        <v>649</v>
      </c>
      <c r="F3" s="206" t="s">
        <v>438</v>
      </c>
      <c r="G3" s="206" t="s">
        <v>439</v>
      </c>
      <c r="H3" s="206" t="s">
        <v>445</v>
      </c>
      <c r="I3" s="206" t="s">
        <v>440</v>
      </c>
      <c r="J3" s="206" t="s">
        <v>441</v>
      </c>
      <c r="K3" s="206" t="s">
        <v>442</v>
      </c>
      <c r="L3" s="203"/>
      <c r="N3" s="162" t="s">
        <v>341</v>
      </c>
      <c r="O3" s="206"/>
    </row>
    <row r="4" spans="1:15" ht="72.400000000000006" customHeight="1" x14ac:dyDescent="0.3">
      <c r="A4" s="333"/>
      <c r="B4" s="330"/>
      <c r="C4" s="211" t="s">
        <v>443</v>
      </c>
      <c r="D4" s="206" t="s">
        <v>444</v>
      </c>
      <c r="E4" s="212" t="s">
        <v>649</v>
      </c>
      <c r="F4" s="206" t="s">
        <v>438</v>
      </c>
      <c r="G4" s="206" t="s">
        <v>439</v>
      </c>
      <c r="H4" s="206" t="s">
        <v>445</v>
      </c>
      <c r="I4" s="206" t="s">
        <v>440</v>
      </c>
      <c r="J4" s="206" t="s">
        <v>441</v>
      </c>
      <c r="K4" s="206" t="s">
        <v>442</v>
      </c>
      <c r="L4" s="203"/>
      <c r="N4" s="162" t="s">
        <v>446</v>
      </c>
      <c r="O4" s="206"/>
    </row>
    <row r="5" spans="1:15" ht="72.400000000000006" customHeight="1" x14ac:dyDescent="0.3">
      <c r="A5" s="333"/>
      <c r="B5" s="330"/>
      <c r="C5" s="211" t="s">
        <v>447</v>
      </c>
      <c r="D5" s="206" t="s">
        <v>448</v>
      </c>
      <c r="E5" s="212" t="s">
        <v>649</v>
      </c>
      <c r="F5" s="206" t="s">
        <v>438</v>
      </c>
      <c r="G5" s="206" t="s">
        <v>439</v>
      </c>
      <c r="H5" s="206" t="s">
        <v>445</v>
      </c>
      <c r="I5" s="206" t="s">
        <v>440</v>
      </c>
      <c r="J5" s="206" t="s">
        <v>441</v>
      </c>
      <c r="K5" s="206" t="s">
        <v>442</v>
      </c>
      <c r="L5" s="203"/>
      <c r="N5" s="162" t="s">
        <v>449</v>
      </c>
      <c r="O5" s="206"/>
    </row>
    <row r="6" spans="1:15" ht="72" customHeight="1" x14ac:dyDescent="0.3">
      <c r="A6" s="333"/>
      <c r="B6" s="330"/>
      <c r="C6" s="211" t="s">
        <v>450</v>
      </c>
      <c r="D6" s="206" t="s">
        <v>451</v>
      </c>
      <c r="E6" s="212" t="s">
        <v>649</v>
      </c>
      <c r="F6" s="206" t="s">
        <v>772</v>
      </c>
      <c r="G6" s="206" t="s">
        <v>453</v>
      </c>
      <c r="H6" s="206" t="s">
        <v>454</v>
      </c>
      <c r="I6" s="206" t="s">
        <v>455</v>
      </c>
      <c r="J6" s="206" t="s">
        <v>456</v>
      </c>
      <c r="K6" s="206" t="s">
        <v>457</v>
      </c>
      <c r="L6" s="203"/>
      <c r="N6" s="162" t="s">
        <v>86</v>
      </c>
      <c r="O6" s="206"/>
    </row>
    <row r="7" spans="1:15" ht="72" customHeight="1" x14ac:dyDescent="0.3">
      <c r="A7" s="333"/>
      <c r="B7" s="330"/>
      <c r="C7" s="211" t="s">
        <v>650</v>
      </c>
      <c r="D7" s="206" t="s">
        <v>651</v>
      </c>
      <c r="E7" s="212" t="s">
        <v>649</v>
      </c>
      <c r="F7" s="206" t="s">
        <v>452</v>
      </c>
      <c r="G7" s="206" t="s">
        <v>453</v>
      </c>
      <c r="H7" s="206" t="s">
        <v>454</v>
      </c>
      <c r="I7" s="206" t="s">
        <v>455</v>
      </c>
      <c r="J7" s="206" t="s">
        <v>456</v>
      </c>
      <c r="K7" s="206" t="s">
        <v>457</v>
      </c>
      <c r="L7" s="203"/>
      <c r="N7" s="162" t="s">
        <v>37</v>
      </c>
      <c r="O7" s="206"/>
    </row>
    <row r="8" spans="1:15" ht="72" customHeight="1" x14ac:dyDescent="0.25">
      <c r="A8" s="333"/>
      <c r="B8" s="330"/>
      <c r="C8" s="211" t="s">
        <v>458</v>
      </c>
      <c r="D8" s="206" t="s">
        <v>459</v>
      </c>
      <c r="E8" s="212" t="s">
        <v>652</v>
      </c>
      <c r="F8" s="206" t="s">
        <v>773</v>
      </c>
      <c r="G8" s="206" t="s">
        <v>460</v>
      </c>
      <c r="H8" s="206" t="s">
        <v>461</v>
      </c>
      <c r="I8" s="206" t="s">
        <v>462</v>
      </c>
      <c r="J8" s="206" t="s">
        <v>463</v>
      </c>
      <c r="K8" s="206" t="s">
        <v>464</v>
      </c>
      <c r="L8" s="203"/>
    </row>
    <row r="9" spans="1:15" ht="72" customHeight="1" x14ac:dyDescent="0.25">
      <c r="A9" s="333"/>
      <c r="B9" s="330"/>
      <c r="C9" s="211" t="s">
        <v>653</v>
      </c>
      <c r="D9" s="206" t="s">
        <v>654</v>
      </c>
      <c r="E9" s="212" t="s">
        <v>649</v>
      </c>
      <c r="F9" s="206" t="s">
        <v>465</v>
      </c>
      <c r="G9" s="206" t="s">
        <v>466</v>
      </c>
      <c r="H9" s="206" t="s">
        <v>467</v>
      </c>
      <c r="I9" s="206" t="s">
        <v>468</v>
      </c>
      <c r="J9" s="206" t="s">
        <v>469</v>
      </c>
      <c r="K9" s="206" t="s">
        <v>774</v>
      </c>
      <c r="L9" s="203"/>
    </row>
    <row r="10" spans="1:15" ht="72" customHeight="1" x14ac:dyDescent="0.25">
      <c r="A10" s="333"/>
      <c r="B10" s="330"/>
      <c r="C10" s="211" t="s">
        <v>655</v>
      </c>
      <c r="D10" s="206" t="s">
        <v>656</v>
      </c>
      <c r="E10" s="212" t="s">
        <v>657</v>
      </c>
      <c r="F10" s="206" t="s">
        <v>465</v>
      </c>
      <c r="G10" s="206" t="s">
        <v>466</v>
      </c>
      <c r="H10" s="206" t="s">
        <v>467</v>
      </c>
      <c r="I10" s="206" t="s">
        <v>468</v>
      </c>
      <c r="J10" s="206" t="s">
        <v>469</v>
      </c>
      <c r="K10" s="206" t="s">
        <v>774</v>
      </c>
      <c r="L10" s="203"/>
    </row>
    <row r="11" spans="1:15" ht="72.400000000000006" customHeight="1" x14ac:dyDescent="0.25">
      <c r="A11" s="333"/>
      <c r="B11" s="330"/>
      <c r="C11" s="211" t="s">
        <v>470</v>
      </c>
      <c r="D11" s="206" t="s">
        <v>471</v>
      </c>
      <c r="E11" s="212" t="s">
        <v>649</v>
      </c>
      <c r="F11" s="206" t="s">
        <v>472</v>
      </c>
      <c r="G11" s="206" t="s">
        <v>473</v>
      </c>
      <c r="H11" s="206" t="s">
        <v>474</v>
      </c>
      <c r="I11" s="206" t="s">
        <v>475</v>
      </c>
      <c r="J11" s="206" t="s">
        <v>476</v>
      </c>
      <c r="K11" s="206" t="s">
        <v>775</v>
      </c>
      <c r="L11" s="203"/>
    </row>
    <row r="12" spans="1:15" ht="72.400000000000006" customHeight="1" x14ac:dyDescent="0.25">
      <c r="A12" s="333"/>
      <c r="B12" s="330"/>
      <c r="C12" s="211" t="s">
        <v>477</v>
      </c>
      <c r="D12" s="206" t="s">
        <v>478</v>
      </c>
      <c r="E12" s="212" t="s">
        <v>649</v>
      </c>
      <c r="F12" s="206" t="s">
        <v>472</v>
      </c>
      <c r="G12" s="206" t="s">
        <v>473</v>
      </c>
      <c r="H12" s="206" t="s">
        <v>474</v>
      </c>
      <c r="I12" s="206" t="s">
        <v>475</v>
      </c>
      <c r="J12" s="206" t="s">
        <v>476</v>
      </c>
      <c r="K12" s="206" t="s">
        <v>775</v>
      </c>
      <c r="L12" s="203"/>
    </row>
    <row r="13" spans="1:15" ht="72" customHeight="1" x14ac:dyDescent="0.25">
      <c r="A13" s="333"/>
      <c r="B13" s="330"/>
      <c r="C13" s="211" t="s">
        <v>658</v>
      </c>
      <c r="D13" s="206" t="s">
        <v>659</v>
      </c>
      <c r="E13" s="212" t="s">
        <v>649</v>
      </c>
      <c r="F13" s="206" t="s">
        <v>776</v>
      </c>
      <c r="G13" s="206" t="s">
        <v>479</v>
      </c>
      <c r="H13" s="206" t="s">
        <v>480</v>
      </c>
      <c r="I13" s="206" t="s">
        <v>481</v>
      </c>
      <c r="J13" s="206" t="s">
        <v>482</v>
      </c>
      <c r="K13" s="206" t="s">
        <v>777</v>
      </c>
      <c r="L13" s="203"/>
    </row>
    <row r="14" spans="1:15" ht="72" customHeight="1" x14ac:dyDescent="0.25">
      <c r="A14" s="333"/>
      <c r="B14" s="331"/>
      <c r="C14" s="211" t="s">
        <v>660</v>
      </c>
      <c r="D14" s="206" t="s">
        <v>661</v>
      </c>
      <c r="E14" s="212" t="s">
        <v>657</v>
      </c>
      <c r="F14" s="206" t="s">
        <v>778</v>
      </c>
      <c r="G14" s="206" t="s">
        <v>779</v>
      </c>
      <c r="H14" s="206" t="s">
        <v>512</v>
      </c>
      <c r="I14" s="206" t="s">
        <v>513</v>
      </c>
      <c r="J14" s="206" t="s">
        <v>514</v>
      </c>
      <c r="K14" s="206" t="s">
        <v>780</v>
      </c>
      <c r="L14" s="203"/>
    </row>
    <row r="15" spans="1:15" ht="72" customHeight="1" x14ac:dyDescent="0.25">
      <c r="A15" s="333"/>
      <c r="B15" s="329" t="s">
        <v>27</v>
      </c>
      <c r="C15" s="206" t="s">
        <v>483</v>
      </c>
      <c r="D15" s="206" t="s">
        <v>484</v>
      </c>
      <c r="E15" s="212" t="s">
        <v>649</v>
      </c>
      <c r="F15" s="206" t="s">
        <v>781</v>
      </c>
      <c r="G15" s="206" t="s">
        <v>782</v>
      </c>
      <c r="H15" s="206" t="s">
        <v>783</v>
      </c>
      <c r="I15" s="206" t="s">
        <v>784</v>
      </c>
      <c r="J15" s="206" t="s">
        <v>785</v>
      </c>
      <c r="K15" s="206" t="s">
        <v>786</v>
      </c>
      <c r="L15" s="203"/>
    </row>
    <row r="16" spans="1:15" ht="72" customHeight="1" x14ac:dyDescent="0.25">
      <c r="A16" s="333"/>
      <c r="B16" s="331"/>
      <c r="C16" s="206" t="s">
        <v>485</v>
      </c>
      <c r="D16" s="206" t="s">
        <v>572</v>
      </c>
      <c r="E16" s="212" t="s">
        <v>662</v>
      </c>
      <c r="F16" s="206" t="s">
        <v>772</v>
      </c>
      <c r="G16" s="206" t="s">
        <v>486</v>
      </c>
      <c r="H16" s="206" t="s">
        <v>487</v>
      </c>
      <c r="I16" s="206" t="s">
        <v>488</v>
      </c>
      <c r="J16" s="206" t="s">
        <v>489</v>
      </c>
      <c r="K16" s="206" t="s">
        <v>490</v>
      </c>
      <c r="L16" s="203"/>
    </row>
    <row r="17" spans="1:12" ht="71.45" customHeight="1" x14ac:dyDescent="0.25">
      <c r="A17" s="333"/>
      <c r="B17" s="329" t="s">
        <v>491</v>
      </c>
      <c r="C17" s="206" t="s">
        <v>573</v>
      </c>
      <c r="D17" s="206" t="s">
        <v>576</v>
      </c>
      <c r="E17" s="212" t="s">
        <v>663</v>
      </c>
      <c r="F17" s="206" t="s">
        <v>787</v>
      </c>
      <c r="G17" s="206" t="s">
        <v>521</v>
      </c>
      <c r="H17" s="206" t="s">
        <v>520</v>
      </c>
      <c r="I17" s="206" t="s">
        <v>519</v>
      </c>
      <c r="J17" s="206" t="s">
        <v>518</v>
      </c>
      <c r="K17" s="206" t="s">
        <v>788</v>
      </c>
      <c r="L17" s="203"/>
    </row>
    <row r="18" spans="1:12" ht="57" customHeight="1" x14ac:dyDescent="0.25">
      <c r="A18" s="333"/>
      <c r="B18" s="331"/>
      <c r="C18" s="206" t="s">
        <v>574</v>
      </c>
      <c r="D18" s="206" t="s">
        <v>575</v>
      </c>
      <c r="E18" s="212" t="s">
        <v>492</v>
      </c>
      <c r="F18" s="206" t="s">
        <v>493</v>
      </c>
      <c r="G18" s="206" t="s">
        <v>494</v>
      </c>
      <c r="H18" s="206" t="s">
        <v>495</v>
      </c>
      <c r="I18" s="206" t="s">
        <v>496</v>
      </c>
      <c r="J18" s="206" t="s">
        <v>497</v>
      </c>
      <c r="K18" s="206" t="s">
        <v>789</v>
      </c>
      <c r="L18" s="203"/>
    </row>
    <row r="19" spans="1:12" ht="72" customHeight="1" x14ac:dyDescent="0.25">
      <c r="A19" s="333"/>
      <c r="B19" s="329" t="s">
        <v>498</v>
      </c>
      <c r="C19" s="206" t="s">
        <v>664</v>
      </c>
      <c r="D19" s="206" t="s">
        <v>665</v>
      </c>
      <c r="E19" s="212" t="s">
        <v>666</v>
      </c>
      <c r="F19" s="206" t="s">
        <v>790</v>
      </c>
      <c r="G19" s="206" t="s">
        <v>791</v>
      </c>
      <c r="H19" s="206" t="s">
        <v>792</v>
      </c>
      <c r="I19" s="206" t="s">
        <v>793</v>
      </c>
      <c r="J19" s="206" t="s">
        <v>794</v>
      </c>
      <c r="K19" s="206" t="s">
        <v>795</v>
      </c>
      <c r="L19" s="203"/>
    </row>
    <row r="20" spans="1:12" ht="43.15" customHeight="1" x14ac:dyDescent="0.25">
      <c r="A20" s="333"/>
      <c r="B20" s="330"/>
      <c r="C20" s="206" t="s">
        <v>577</v>
      </c>
      <c r="D20" s="206" t="s">
        <v>604</v>
      </c>
      <c r="E20" s="212" t="s">
        <v>667</v>
      </c>
      <c r="F20" s="206" t="s">
        <v>610</v>
      </c>
      <c r="G20" s="206" t="s">
        <v>609</v>
      </c>
      <c r="H20" s="206" t="s">
        <v>796</v>
      </c>
      <c r="I20" s="206" t="s">
        <v>606</v>
      </c>
      <c r="J20" s="206" t="s">
        <v>611</v>
      </c>
      <c r="K20" s="206" t="s">
        <v>797</v>
      </c>
      <c r="L20" s="203"/>
    </row>
    <row r="21" spans="1:12" ht="28.9" customHeight="1" x14ac:dyDescent="0.25">
      <c r="A21" s="333"/>
      <c r="B21" s="331"/>
      <c r="C21" s="206" t="s">
        <v>578</v>
      </c>
      <c r="D21" s="206" t="s">
        <v>579</v>
      </c>
      <c r="E21" s="212" t="s">
        <v>668</v>
      </c>
      <c r="F21" s="206" t="s">
        <v>610</v>
      </c>
      <c r="G21" s="206" t="s">
        <v>609</v>
      </c>
      <c r="H21" s="206" t="s">
        <v>796</v>
      </c>
      <c r="I21" s="206" t="s">
        <v>606</v>
      </c>
      <c r="J21" s="206" t="s">
        <v>611</v>
      </c>
      <c r="K21" s="206" t="s">
        <v>797</v>
      </c>
      <c r="L21" s="203"/>
    </row>
    <row r="22" spans="1:12" ht="43.15" customHeight="1" x14ac:dyDescent="0.25">
      <c r="A22" s="333"/>
      <c r="B22" s="335" t="s">
        <v>499</v>
      </c>
      <c r="C22" s="206" t="s">
        <v>580</v>
      </c>
      <c r="D22" s="206" t="s">
        <v>618</v>
      </c>
      <c r="E22" s="212" t="s">
        <v>669</v>
      </c>
      <c r="F22" s="206" t="s">
        <v>612</v>
      </c>
      <c r="G22" s="206" t="s">
        <v>616</v>
      </c>
      <c r="H22" s="206" t="s">
        <v>615</v>
      </c>
      <c r="I22" s="206" t="s">
        <v>614</v>
      </c>
      <c r="J22" s="206" t="s">
        <v>617</v>
      </c>
      <c r="K22" s="206" t="s">
        <v>613</v>
      </c>
      <c r="L22" s="203"/>
    </row>
    <row r="23" spans="1:12" ht="28.9" customHeight="1" x14ac:dyDescent="0.25">
      <c r="A23" s="334"/>
      <c r="B23" s="336"/>
      <c r="C23" s="212" t="s">
        <v>581</v>
      </c>
      <c r="D23" s="206" t="s">
        <v>582</v>
      </c>
      <c r="E23" s="212" t="s">
        <v>663</v>
      </c>
      <c r="F23" s="206" t="s">
        <v>610</v>
      </c>
      <c r="G23" s="206" t="s">
        <v>609</v>
      </c>
      <c r="H23" s="206" t="s">
        <v>796</v>
      </c>
      <c r="I23" s="206" t="s">
        <v>606</v>
      </c>
      <c r="J23" s="206" t="s">
        <v>611</v>
      </c>
      <c r="K23" s="206" t="s">
        <v>797</v>
      </c>
      <c r="L23" s="203"/>
    </row>
    <row r="24" spans="1:12" ht="72" customHeight="1" x14ac:dyDescent="0.25">
      <c r="A24" s="332" t="s">
        <v>26</v>
      </c>
      <c r="B24" s="329" t="s">
        <v>46</v>
      </c>
      <c r="C24" s="206" t="s">
        <v>670</v>
      </c>
      <c r="D24" s="206" t="s">
        <v>671</v>
      </c>
      <c r="E24" s="212" t="s">
        <v>672</v>
      </c>
      <c r="F24" s="206" t="s">
        <v>610</v>
      </c>
      <c r="G24" s="206" t="s">
        <v>609</v>
      </c>
      <c r="H24" s="206" t="s">
        <v>796</v>
      </c>
      <c r="I24" s="206" t="s">
        <v>606</v>
      </c>
      <c r="J24" s="206" t="s">
        <v>611</v>
      </c>
      <c r="K24" s="206" t="s">
        <v>797</v>
      </c>
      <c r="L24" s="203"/>
    </row>
    <row r="25" spans="1:12" ht="72" customHeight="1" x14ac:dyDescent="0.25">
      <c r="A25" s="333"/>
      <c r="B25" s="330"/>
      <c r="C25" s="206" t="s">
        <v>500</v>
      </c>
      <c r="D25" s="206" t="s">
        <v>583</v>
      </c>
      <c r="E25" s="212" t="s">
        <v>673</v>
      </c>
      <c r="F25" s="206" t="s">
        <v>610</v>
      </c>
      <c r="G25" s="206" t="s">
        <v>609</v>
      </c>
      <c r="H25" s="206" t="s">
        <v>796</v>
      </c>
      <c r="I25" s="206" t="s">
        <v>606</v>
      </c>
      <c r="J25" s="206" t="s">
        <v>611</v>
      </c>
      <c r="K25" s="206" t="s">
        <v>797</v>
      </c>
      <c r="L25" s="203"/>
    </row>
    <row r="26" spans="1:12" ht="72" customHeight="1" x14ac:dyDescent="0.25">
      <c r="A26" s="333"/>
      <c r="B26" s="330"/>
      <c r="C26" s="206" t="s">
        <v>674</v>
      </c>
      <c r="D26" s="206" t="s">
        <v>675</v>
      </c>
      <c r="E26" s="212" t="s">
        <v>676</v>
      </c>
      <c r="F26" s="206" t="s">
        <v>465</v>
      </c>
      <c r="G26" s="206" t="s">
        <v>466</v>
      </c>
      <c r="H26" s="206" t="s">
        <v>467</v>
      </c>
      <c r="I26" s="206" t="s">
        <v>468</v>
      </c>
      <c r="J26" s="206" t="s">
        <v>469</v>
      </c>
      <c r="K26" s="206" t="s">
        <v>774</v>
      </c>
      <c r="L26" s="203"/>
    </row>
    <row r="27" spans="1:12" ht="72" customHeight="1" x14ac:dyDescent="0.25">
      <c r="A27" s="333"/>
      <c r="B27" s="330"/>
      <c r="C27" s="206" t="s">
        <v>567</v>
      </c>
      <c r="D27" s="206" t="s">
        <v>568</v>
      </c>
      <c r="E27" s="212" t="s">
        <v>677</v>
      </c>
      <c r="F27" s="206" t="s">
        <v>464</v>
      </c>
      <c r="G27" s="206" t="s">
        <v>463</v>
      </c>
      <c r="H27" s="206" t="s">
        <v>462</v>
      </c>
      <c r="I27" s="206" t="s">
        <v>461</v>
      </c>
      <c r="J27" s="206" t="s">
        <v>460</v>
      </c>
      <c r="K27" s="206" t="s">
        <v>773</v>
      </c>
      <c r="L27" s="203"/>
    </row>
    <row r="28" spans="1:12" ht="72" customHeight="1" x14ac:dyDescent="0.25">
      <c r="A28" s="333"/>
      <c r="B28" s="331"/>
      <c r="C28" s="206" t="s">
        <v>501</v>
      </c>
      <c r="D28" s="206" t="s">
        <v>678</v>
      </c>
      <c r="E28" s="212" t="s">
        <v>679</v>
      </c>
      <c r="F28" s="206" t="s">
        <v>610</v>
      </c>
      <c r="G28" s="206" t="s">
        <v>609</v>
      </c>
      <c r="H28" s="206" t="s">
        <v>796</v>
      </c>
      <c r="I28" s="206" t="s">
        <v>606</v>
      </c>
      <c r="J28" s="206" t="s">
        <v>611</v>
      </c>
      <c r="K28" s="206" t="s">
        <v>797</v>
      </c>
      <c r="L28" s="203"/>
    </row>
    <row r="29" spans="1:12" ht="33.4" customHeight="1" x14ac:dyDescent="0.25">
      <c r="A29" s="333"/>
      <c r="B29" s="329" t="s">
        <v>502</v>
      </c>
      <c r="C29" s="206" t="s">
        <v>585</v>
      </c>
      <c r="D29" s="206" t="s">
        <v>680</v>
      </c>
      <c r="E29" s="213" t="s">
        <v>681</v>
      </c>
      <c r="F29" s="206" t="s">
        <v>438</v>
      </c>
      <c r="G29" s="206" t="s">
        <v>439</v>
      </c>
      <c r="H29" s="206" t="s">
        <v>445</v>
      </c>
      <c r="I29" s="206" t="s">
        <v>440</v>
      </c>
      <c r="J29" s="206" t="s">
        <v>441</v>
      </c>
      <c r="K29" s="206" t="s">
        <v>442</v>
      </c>
      <c r="L29" s="203"/>
    </row>
    <row r="30" spans="1:12" ht="48.6" customHeight="1" x14ac:dyDescent="0.25">
      <c r="A30" s="333"/>
      <c r="B30" s="331"/>
      <c r="C30" s="206" t="s">
        <v>584</v>
      </c>
      <c r="D30" s="206" t="s">
        <v>620</v>
      </c>
      <c r="E30" s="213" t="s">
        <v>682</v>
      </c>
      <c r="F30" s="206" t="s">
        <v>798</v>
      </c>
      <c r="G30" s="206" t="s">
        <v>799</v>
      </c>
      <c r="H30" s="206" t="s">
        <v>800</v>
      </c>
      <c r="I30" s="206" t="s">
        <v>801</v>
      </c>
      <c r="J30" s="206" t="s">
        <v>802</v>
      </c>
      <c r="K30" s="206" t="s">
        <v>803</v>
      </c>
      <c r="L30" s="203"/>
    </row>
    <row r="31" spans="1:12" ht="61.5" customHeight="1" x14ac:dyDescent="0.25">
      <c r="A31" s="333"/>
      <c r="B31" s="329" t="s">
        <v>503</v>
      </c>
      <c r="C31" s="206" t="s">
        <v>504</v>
      </c>
      <c r="D31" s="206" t="s">
        <v>683</v>
      </c>
      <c r="E31" s="212" t="s">
        <v>666</v>
      </c>
      <c r="F31" s="206" t="s">
        <v>790</v>
      </c>
      <c r="G31" s="206" t="s">
        <v>791</v>
      </c>
      <c r="H31" s="206" t="s">
        <v>792</v>
      </c>
      <c r="I31" s="206" t="s">
        <v>793</v>
      </c>
      <c r="J31" s="206" t="s">
        <v>794</v>
      </c>
      <c r="K31" s="206" t="s">
        <v>795</v>
      </c>
      <c r="L31" s="203"/>
    </row>
    <row r="32" spans="1:12" ht="61.5" customHeight="1" x14ac:dyDescent="0.25">
      <c r="A32" s="333"/>
      <c r="B32" s="330"/>
      <c r="C32" s="206" t="s">
        <v>505</v>
      </c>
      <c r="D32" s="206" t="s">
        <v>684</v>
      </c>
      <c r="E32" s="212" t="s">
        <v>666</v>
      </c>
      <c r="F32" s="206" t="s">
        <v>804</v>
      </c>
      <c r="G32" s="206" t="s">
        <v>805</v>
      </c>
      <c r="H32" s="206" t="s">
        <v>806</v>
      </c>
      <c r="I32" s="206" t="s">
        <v>807</v>
      </c>
      <c r="J32" s="206" t="s">
        <v>808</v>
      </c>
      <c r="K32" s="206" t="s">
        <v>809</v>
      </c>
      <c r="L32" s="203"/>
    </row>
    <row r="33" spans="1:12" ht="61.5" customHeight="1" x14ac:dyDescent="0.25">
      <c r="A33" s="333"/>
      <c r="B33" s="331"/>
      <c r="C33" s="206" t="s">
        <v>685</v>
      </c>
      <c r="D33" s="206" t="s">
        <v>686</v>
      </c>
      <c r="E33" s="212" t="s">
        <v>657</v>
      </c>
      <c r="F33" s="206" t="s">
        <v>810</v>
      </c>
      <c r="G33" s="206" t="s">
        <v>811</v>
      </c>
      <c r="H33" s="206" t="s">
        <v>812</v>
      </c>
      <c r="I33" s="206" t="s">
        <v>813</v>
      </c>
      <c r="J33" s="206" t="s">
        <v>814</v>
      </c>
      <c r="K33" s="206" t="s">
        <v>815</v>
      </c>
      <c r="L33" s="203"/>
    </row>
    <row r="34" spans="1:12" ht="47.65" customHeight="1" x14ac:dyDescent="0.25">
      <c r="A34" s="333"/>
      <c r="B34" s="329" t="s">
        <v>508</v>
      </c>
      <c r="C34" s="206" t="s">
        <v>509</v>
      </c>
      <c r="D34" s="206" t="s">
        <v>687</v>
      </c>
      <c r="E34" s="213" t="s">
        <v>688</v>
      </c>
      <c r="F34" s="206" t="s">
        <v>780</v>
      </c>
      <c r="G34" s="206" t="s">
        <v>514</v>
      </c>
      <c r="H34" s="206" t="s">
        <v>513</v>
      </c>
      <c r="I34" s="206" t="s">
        <v>512</v>
      </c>
      <c r="J34" s="206" t="s">
        <v>779</v>
      </c>
      <c r="K34" s="206" t="s">
        <v>778</v>
      </c>
      <c r="L34" s="203"/>
    </row>
    <row r="35" spans="1:12" ht="54.4" customHeight="1" x14ac:dyDescent="0.25">
      <c r="A35" s="333"/>
      <c r="B35" s="330"/>
      <c r="C35" s="206" t="s">
        <v>510</v>
      </c>
      <c r="D35" s="206" t="s">
        <v>511</v>
      </c>
      <c r="E35" s="212" t="s">
        <v>689</v>
      </c>
      <c r="F35" s="206" t="s">
        <v>816</v>
      </c>
      <c r="G35" s="206" t="s">
        <v>817</v>
      </c>
      <c r="H35" s="206" t="s">
        <v>818</v>
      </c>
      <c r="I35" s="206" t="s">
        <v>819</v>
      </c>
      <c r="J35" s="206" t="s">
        <v>820</v>
      </c>
      <c r="K35" s="206" t="s">
        <v>821</v>
      </c>
      <c r="L35" s="203"/>
    </row>
    <row r="36" spans="1:12" ht="57.75" customHeight="1" x14ac:dyDescent="0.25">
      <c r="A36" s="334"/>
      <c r="B36" s="331"/>
      <c r="C36" s="206" t="s">
        <v>586</v>
      </c>
      <c r="D36" s="206" t="s">
        <v>587</v>
      </c>
      <c r="E36" s="212" t="s">
        <v>690</v>
      </c>
      <c r="F36" s="206" t="s">
        <v>822</v>
      </c>
      <c r="G36" s="206" t="s">
        <v>823</v>
      </c>
      <c r="H36" s="206" t="s">
        <v>824</v>
      </c>
      <c r="I36" s="206" t="s">
        <v>825</v>
      </c>
      <c r="J36" s="206" t="s">
        <v>826</v>
      </c>
      <c r="K36" s="206" t="s">
        <v>619</v>
      </c>
      <c r="L36" s="203"/>
    </row>
    <row r="37" spans="1:12" ht="72.400000000000006" customHeight="1" x14ac:dyDescent="0.25">
      <c r="A37" s="332" t="s">
        <v>516</v>
      </c>
      <c r="B37" s="329" t="s">
        <v>65</v>
      </c>
      <c r="C37" s="206" t="s">
        <v>517</v>
      </c>
      <c r="D37" s="206" t="s">
        <v>691</v>
      </c>
      <c r="E37" s="212" t="s">
        <v>666</v>
      </c>
      <c r="F37" s="206" t="s">
        <v>827</v>
      </c>
      <c r="G37" s="206" t="s">
        <v>828</v>
      </c>
      <c r="H37" s="206" t="s">
        <v>829</v>
      </c>
      <c r="I37" s="206" t="s">
        <v>830</v>
      </c>
      <c r="J37" s="206" t="s">
        <v>831</v>
      </c>
      <c r="K37" s="206" t="s">
        <v>605</v>
      </c>
      <c r="L37" s="203"/>
    </row>
    <row r="38" spans="1:12" ht="75" x14ac:dyDescent="0.25">
      <c r="A38" s="333"/>
      <c r="B38" s="330"/>
      <c r="C38" s="206" t="s">
        <v>692</v>
      </c>
      <c r="D38" s="206" t="s">
        <v>693</v>
      </c>
      <c r="E38" s="212" t="s">
        <v>694</v>
      </c>
      <c r="F38" s="206" t="s">
        <v>832</v>
      </c>
      <c r="G38" s="206" t="s">
        <v>833</v>
      </c>
      <c r="H38" s="206" t="s">
        <v>834</v>
      </c>
      <c r="I38" s="206" t="s">
        <v>835</v>
      </c>
      <c r="J38" s="206" t="s">
        <v>836</v>
      </c>
      <c r="K38" s="206" t="s">
        <v>515</v>
      </c>
      <c r="L38" s="203"/>
    </row>
    <row r="39" spans="1:12" ht="32.65" customHeight="1" x14ac:dyDescent="0.25">
      <c r="A39" s="333"/>
      <c r="B39" s="330"/>
      <c r="C39" s="206" t="s">
        <v>695</v>
      </c>
      <c r="D39" s="206" t="s">
        <v>696</v>
      </c>
      <c r="E39" s="212" t="s">
        <v>657</v>
      </c>
      <c r="F39" s="206" t="s">
        <v>837</v>
      </c>
      <c r="G39" s="206" t="s">
        <v>838</v>
      </c>
      <c r="H39" s="206" t="s">
        <v>839</v>
      </c>
      <c r="I39" s="206" t="s">
        <v>840</v>
      </c>
      <c r="J39" s="206" t="s">
        <v>841</v>
      </c>
      <c r="K39" s="206" t="s">
        <v>842</v>
      </c>
      <c r="L39" s="203"/>
    </row>
    <row r="40" spans="1:12" ht="32.65" customHeight="1" x14ac:dyDescent="0.25">
      <c r="A40" s="333"/>
      <c r="B40" s="330"/>
      <c r="C40" s="206" t="s">
        <v>697</v>
      </c>
      <c r="D40" s="206" t="s">
        <v>698</v>
      </c>
      <c r="E40" s="212" t="s">
        <v>657</v>
      </c>
      <c r="F40" s="206" t="s">
        <v>843</v>
      </c>
      <c r="G40" s="206" t="s">
        <v>844</v>
      </c>
      <c r="H40" s="206" t="s">
        <v>845</v>
      </c>
      <c r="I40" s="206" t="s">
        <v>846</v>
      </c>
      <c r="J40" s="206" t="s">
        <v>847</v>
      </c>
      <c r="K40" s="206" t="s">
        <v>848</v>
      </c>
      <c r="L40" s="203"/>
    </row>
    <row r="41" spans="1:12" ht="72.400000000000006" customHeight="1" x14ac:dyDescent="0.25">
      <c r="A41" s="333"/>
      <c r="B41" s="331"/>
      <c r="C41" s="206" t="s">
        <v>588</v>
      </c>
      <c r="D41" s="206" t="s">
        <v>699</v>
      </c>
      <c r="E41" s="212" t="s">
        <v>700</v>
      </c>
      <c r="F41" s="206" t="s">
        <v>849</v>
      </c>
      <c r="G41" s="206" t="s">
        <v>518</v>
      </c>
      <c r="H41" s="206" t="s">
        <v>519</v>
      </c>
      <c r="I41" s="206" t="s">
        <v>520</v>
      </c>
      <c r="J41" s="206" t="s">
        <v>521</v>
      </c>
      <c r="K41" s="206" t="s">
        <v>493</v>
      </c>
      <c r="L41" s="203"/>
    </row>
    <row r="42" spans="1:12" ht="60" customHeight="1" x14ac:dyDescent="0.25">
      <c r="A42" s="333"/>
      <c r="B42" s="329" t="s">
        <v>589</v>
      </c>
      <c r="C42" s="206" t="s">
        <v>701</v>
      </c>
      <c r="D42" s="206" t="s">
        <v>702</v>
      </c>
      <c r="E42" s="212" t="s">
        <v>657</v>
      </c>
      <c r="F42" s="206" t="s">
        <v>843</v>
      </c>
      <c r="G42" s="206" t="s">
        <v>844</v>
      </c>
      <c r="H42" s="206" t="s">
        <v>845</v>
      </c>
      <c r="I42" s="206" t="s">
        <v>846</v>
      </c>
      <c r="J42" s="206" t="s">
        <v>847</v>
      </c>
      <c r="K42" s="206" t="s">
        <v>848</v>
      </c>
      <c r="L42" s="203"/>
    </row>
    <row r="43" spans="1:12" ht="46.15" customHeight="1" x14ac:dyDescent="0.25">
      <c r="A43" s="333"/>
      <c r="B43" s="330"/>
      <c r="C43" s="212" t="s">
        <v>535</v>
      </c>
      <c r="D43" s="206" t="s">
        <v>536</v>
      </c>
      <c r="E43" s="212" t="s">
        <v>703</v>
      </c>
      <c r="F43" s="206" t="s">
        <v>525</v>
      </c>
      <c r="G43" s="206" t="s">
        <v>526</v>
      </c>
      <c r="H43" s="206" t="s">
        <v>445</v>
      </c>
      <c r="I43" s="206" t="s">
        <v>440</v>
      </c>
      <c r="J43" s="206" t="s">
        <v>441</v>
      </c>
      <c r="K43" s="206" t="s">
        <v>850</v>
      </c>
      <c r="L43" s="203"/>
    </row>
    <row r="44" spans="1:12" ht="60" customHeight="1" x14ac:dyDescent="0.25">
      <c r="A44" s="333"/>
      <c r="B44" s="331"/>
      <c r="C44" s="206" t="s">
        <v>704</v>
      </c>
      <c r="D44" s="206" t="s">
        <v>705</v>
      </c>
      <c r="E44" s="212" t="s">
        <v>657</v>
      </c>
      <c r="F44" s="206" t="s">
        <v>843</v>
      </c>
      <c r="G44" s="206" t="s">
        <v>844</v>
      </c>
      <c r="H44" s="206" t="s">
        <v>845</v>
      </c>
      <c r="I44" s="206" t="s">
        <v>846</v>
      </c>
      <c r="J44" s="206" t="s">
        <v>847</v>
      </c>
      <c r="K44" s="206" t="s">
        <v>848</v>
      </c>
      <c r="L44" s="203"/>
    </row>
    <row r="45" spans="1:12" ht="72" customHeight="1" x14ac:dyDescent="0.25">
      <c r="A45" s="333"/>
      <c r="B45" s="329" t="s">
        <v>522</v>
      </c>
      <c r="C45" s="206" t="s">
        <v>523</v>
      </c>
      <c r="D45" s="206" t="s">
        <v>524</v>
      </c>
      <c r="E45" s="212" t="s">
        <v>649</v>
      </c>
      <c r="F45" s="206" t="s">
        <v>525</v>
      </c>
      <c r="G45" s="206" t="s">
        <v>526</v>
      </c>
      <c r="H45" s="206" t="s">
        <v>445</v>
      </c>
      <c r="I45" s="206" t="s">
        <v>440</v>
      </c>
      <c r="J45" s="206" t="s">
        <v>441</v>
      </c>
      <c r="K45" s="206" t="s">
        <v>850</v>
      </c>
      <c r="L45" s="203"/>
    </row>
    <row r="46" spans="1:12" ht="72" customHeight="1" x14ac:dyDescent="0.25">
      <c r="A46" s="333"/>
      <c r="B46" s="330"/>
      <c r="C46" s="206" t="s">
        <v>527</v>
      </c>
      <c r="D46" s="206" t="s">
        <v>528</v>
      </c>
      <c r="E46" s="212" t="s">
        <v>649</v>
      </c>
      <c r="F46" s="206" t="s">
        <v>525</v>
      </c>
      <c r="G46" s="206" t="s">
        <v>529</v>
      </c>
      <c r="H46" s="206" t="s">
        <v>445</v>
      </c>
      <c r="I46" s="206" t="s">
        <v>440</v>
      </c>
      <c r="J46" s="206" t="s">
        <v>441</v>
      </c>
      <c r="K46" s="206" t="s">
        <v>850</v>
      </c>
      <c r="L46" s="203"/>
    </row>
    <row r="47" spans="1:12" ht="72" customHeight="1" x14ac:dyDescent="0.25">
      <c r="A47" s="333"/>
      <c r="B47" s="330"/>
      <c r="C47" s="206" t="s">
        <v>530</v>
      </c>
      <c r="D47" s="206" t="s">
        <v>590</v>
      </c>
      <c r="E47" s="212" t="s">
        <v>649</v>
      </c>
      <c r="F47" s="206" t="s">
        <v>525</v>
      </c>
      <c r="G47" s="206" t="s">
        <v>529</v>
      </c>
      <c r="H47" s="206" t="s">
        <v>445</v>
      </c>
      <c r="I47" s="206" t="s">
        <v>440</v>
      </c>
      <c r="J47" s="206" t="s">
        <v>441</v>
      </c>
      <c r="K47" s="206" t="s">
        <v>850</v>
      </c>
      <c r="L47" s="203"/>
    </row>
    <row r="48" spans="1:12" ht="45.6" customHeight="1" x14ac:dyDescent="0.25">
      <c r="A48" s="333"/>
      <c r="B48" s="330"/>
      <c r="C48" s="206" t="s">
        <v>531</v>
      </c>
      <c r="D48" s="206" t="s">
        <v>591</v>
      </c>
      <c r="E48" s="212" t="s">
        <v>649</v>
      </c>
      <c r="F48" s="206" t="s">
        <v>525</v>
      </c>
      <c r="G48" s="206" t="s">
        <v>529</v>
      </c>
      <c r="H48" s="206" t="s">
        <v>445</v>
      </c>
      <c r="I48" s="206" t="s">
        <v>440</v>
      </c>
      <c r="J48" s="206" t="s">
        <v>441</v>
      </c>
      <c r="K48" s="206" t="s">
        <v>850</v>
      </c>
      <c r="L48" s="203"/>
    </row>
    <row r="49" spans="1:12" ht="60" customHeight="1" x14ac:dyDescent="0.25">
      <c r="A49" s="333"/>
      <c r="B49" s="330"/>
      <c r="C49" s="206" t="s">
        <v>532</v>
      </c>
      <c r="D49" s="206" t="s">
        <v>592</v>
      </c>
      <c r="E49" s="212" t="s">
        <v>706</v>
      </c>
      <c r="F49" s="206" t="s">
        <v>525</v>
      </c>
      <c r="G49" s="206" t="s">
        <v>529</v>
      </c>
      <c r="H49" s="206" t="s">
        <v>445</v>
      </c>
      <c r="I49" s="206" t="s">
        <v>440</v>
      </c>
      <c r="J49" s="206" t="s">
        <v>441</v>
      </c>
      <c r="K49" s="206" t="s">
        <v>850</v>
      </c>
      <c r="L49" s="203"/>
    </row>
    <row r="50" spans="1:12" ht="72" customHeight="1" x14ac:dyDescent="0.25">
      <c r="A50" s="333"/>
      <c r="B50" s="331"/>
      <c r="C50" s="206" t="s">
        <v>533</v>
      </c>
      <c r="D50" s="206" t="s">
        <v>593</v>
      </c>
      <c r="E50" s="212" t="s">
        <v>649</v>
      </c>
      <c r="F50" s="206" t="s">
        <v>525</v>
      </c>
      <c r="G50" s="206" t="s">
        <v>529</v>
      </c>
      <c r="H50" s="206" t="s">
        <v>445</v>
      </c>
      <c r="I50" s="206" t="s">
        <v>440</v>
      </c>
      <c r="J50" s="206" t="s">
        <v>441</v>
      </c>
      <c r="K50" s="206" t="s">
        <v>850</v>
      </c>
      <c r="L50" s="203"/>
    </row>
    <row r="51" spans="1:12" ht="54.75" customHeight="1" x14ac:dyDescent="0.25">
      <c r="A51" s="334"/>
      <c r="B51" s="214" t="s">
        <v>534</v>
      </c>
      <c r="C51" s="212" t="s">
        <v>707</v>
      </c>
      <c r="D51" s="206" t="s">
        <v>708</v>
      </c>
      <c r="E51" s="212" t="s">
        <v>657</v>
      </c>
      <c r="F51" s="206" t="s">
        <v>843</v>
      </c>
      <c r="G51" s="206" t="s">
        <v>844</v>
      </c>
      <c r="H51" s="206" t="s">
        <v>845</v>
      </c>
      <c r="I51" s="206" t="s">
        <v>846</v>
      </c>
      <c r="J51" s="206" t="s">
        <v>847</v>
      </c>
      <c r="K51" s="206" t="s">
        <v>848</v>
      </c>
      <c r="L51" s="203"/>
    </row>
    <row r="52" spans="1:12" ht="47.65" customHeight="1" x14ac:dyDescent="0.25">
      <c r="A52" s="332" t="s">
        <v>537</v>
      </c>
      <c r="B52" s="329" t="s">
        <v>50</v>
      </c>
      <c r="C52" s="206" t="s">
        <v>595</v>
      </c>
      <c r="D52" s="206" t="s">
        <v>596</v>
      </c>
      <c r="E52" s="212" t="s">
        <v>709</v>
      </c>
      <c r="F52" s="206" t="s">
        <v>538</v>
      </c>
      <c r="G52" s="206" t="s">
        <v>506</v>
      </c>
      <c r="H52" s="206" t="s">
        <v>507</v>
      </c>
      <c r="I52" s="206" t="s">
        <v>851</v>
      </c>
      <c r="J52" s="206" t="s">
        <v>852</v>
      </c>
      <c r="K52" s="206" t="s">
        <v>853</v>
      </c>
      <c r="L52" s="203"/>
    </row>
    <row r="53" spans="1:12" ht="75" x14ac:dyDescent="0.25">
      <c r="A53" s="333"/>
      <c r="B53" s="331"/>
      <c r="C53" s="206" t="s">
        <v>710</v>
      </c>
      <c r="D53" s="206" t="s">
        <v>711</v>
      </c>
      <c r="E53" s="212" t="s">
        <v>657</v>
      </c>
      <c r="F53" s="206" t="s">
        <v>843</v>
      </c>
      <c r="G53" s="206" t="s">
        <v>844</v>
      </c>
      <c r="H53" s="206" t="s">
        <v>845</v>
      </c>
      <c r="I53" s="206" t="s">
        <v>846</v>
      </c>
      <c r="J53" s="206" t="s">
        <v>847</v>
      </c>
      <c r="K53" s="206" t="s">
        <v>848</v>
      </c>
      <c r="L53" s="203"/>
    </row>
    <row r="54" spans="1:12" ht="60" customHeight="1" x14ac:dyDescent="0.25">
      <c r="A54" s="333"/>
      <c r="B54" s="329" t="s">
        <v>539</v>
      </c>
      <c r="C54" s="206" t="s">
        <v>712</v>
      </c>
      <c r="D54" s="206" t="s">
        <v>713</v>
      </c>
      <c r="E54" s="212" t="s">
        <v>714</v>
      </c>
      <c r="F54" s="206" t="s">
        <v>843</v>
      </c>
      <c r="G54" s="206" t="s">
        <v>844</v>
      </c>
      <c r="H54" s="206" t="s">
        <v>845</v>
      </c>
      <c r="I54" s="206" t="s">
        <v>846</v>
      </c>
      <c r="J54" s="206" t="s">
        <v>847</v>
      </c>
      <c r="K54" s="206" t="s">
        <v>848</v>
      </c>
      <c r="L54" s="203"/>
    </row>
    <row r="55" spans="1:12" ht="75" x14ac:dyDescent="0.25">
      <c r="A55" s="333"/>
      <c r="B55" s="331"/>
      <c r="C55" s="206" t="s">
        <v>715</v>
      </c>
      <c r="D55" s="206" t="s">
        <v>716</v>
      </c>
      <c r="E55" s="212" t="s">
        <v>657</v>
      </c>
      <c r="F55" s="206" t="s">
        <v>843</v>
      </c>
      <c r="G55" s="206" t="s">
        <v>844</v>
      </c>
      <c r="H55" s="206" t="s">
        <v>854</v>
      </c>
      <c r="I55" s="206" t="s">
        <v>846</v>
      </c>
      <c r="J55" s="206" t="s">
        <v>855</v>
      </c>
      <c r="K55" s="206" t="s">
        <v>856</v>
      </c>
      <c r="L55" s="203"/>
    </row>
    <row r="56" spans="1:12" ht="47.65" customHeight="1" x14ac:dyDescent="0.25">
      <c r="A56" s="333"/>
      <c r="B56" s="214" t="s">
        <v>540</v>
      </c>
      <c r="C56" s="206" t="s">
        <v>541</v>
      </c>
      <c r="D56" s="206" t="s">
        <v>542</v>
      </c>
      <c r="E56" s="212" t="s">
        <v>717</v>
      </c>
      <c r="F56" s="206" t="s">
        <v>543</v>
      </c>
      <c r="G56" s="206" t="s">
        <v>473</v>
      </c>
      <c r="H56" s="206" t="s">
        <v>474</v>
      </c>
      <c r="I56" s="206" t="s">
        <v>475</v>
      </c>
      <c r="J56" s="206" t="s">
        <v>544</v>
      </c>
      <c r="K56" s="206" t="s">
        <v>857</v>
      </c>
      <c r="L56" s="203"/>
    </row>
    <row r="57" spans="1:12" ht="75" x14ac:dyDescent="0.25">
      <c r="A57" s="333"/>
      <c r="B57" s="214" t="s">
        <v>55</v>
      </c>
      <c r="C57" s="206" t="s">
        <v>718</v>
      </c>
      <c r="D57" s="206" t="s">
        <v>719</v>
      </c>
      <c r="E57" s="212" t="s">
        <v>657</v>
      </c>
      <c r="F57" s="206" t="s">
        <v>858</v>
      </c>
      <c r="G57" s="206" t="s">
        <v>859</v>
      </c>
      <c r="H57" s="206" t="s">
        <v>859</v>
      </c>
      <c r="I57" s="206" t="s">
        <v>859</v>
      </c>
      <c r="J57" s="206" t="s">
        <v>859</v>
      </c>
      <c r="K57" s="206" t="s">
        <v>860</v>
      </c>
      <c r="L57" s="203"/>
    </row>
    <row r="58" spans="1:12" ht="72" customHeight="1" x14ac:dyDescent="0.25">
      <c r="A58" s="334"/>
      <c r="B58" s="215" t="s">
        <v>545</v>
      </c>
      <c r="C58" s="206" t="s">
        <v>546</v>
      </c>
      <c r="D58" s="206" t="s">
        <v>594</v>
      </c>
      <c r="E58" s="212" t="s">
        <v>663</v>
      </c>
      <c r="F58" s="206" t="s">
        <v>538</v>
      </c>
      <c r="G58" s="206" t="s">
        <v>506</v>
      </c>
      <c r="H58" s="206" t="s">
        <v>507</v>
      </c>
      <c r="I58" s="206" t="s">
        <v>851</v>
      </c>
      <c r="J58" s="206" t="s">
        <v>852</v>
      </c>
      <c r="K58" s="206" t="s">
        <v>853</v>
      </c>
      <c r="L58" s="203"/>
    </row>
    <row r="59" spans="1:12" ht="72" customHeight="1" x14ac:dyDescent="0.25">
      <c r="A59" s="332" t="s">
        <v>547</v>
      </c>
      <c r="B59" s="329" t="s">
        <v>91</v>
      </c>
      <c r="C59" s="206" t="s">
        <v>720</v>
      </c>
      <c r="D59" s="206" t="s">
        <v>721</v>
      </c>
      <c r="E59" s="212" t="s">
        <v>722</v>
      </c>
      <c r="F59" s="206" t="s">
        <v>465</v>
      </c>
      <c r="G59" s="206" t="s">
        <v>466</v>
      </c>
      <c r="H59" s="206" t="s">
        <v>467</v>
      </c>
      <c r="I59" s="206" t="s">
        <v>468</v>
      </c>
      <c r="J59" s="206" t="s">
        <v>469</v>
      </c>
      <c r="K59" s="206" t="s">
        <v>774</v>
      </c>
      <c r="L59" s="203"/>
    </row>
    <row r="60" spans="1:12" ht="31.5" customHeight="1" x14ac:dyDescent="0.25">
      <c r="A60" s="333"/>
      <c r="B60" s="330"/>
      <c r="C60" s="206" t="s">
        <v>597</v>
      </c>
      <c r="D60" s="206" t="s">
        <v>723</v>
      </c>
      <c r="E60" s="212" t="s">
        <v>724</v>
      </c>
      <c r="F60" s="206" t="s">
        <v>774</v>
      </c>
      <c r="G60" s="206" t="s">
        <v>861</v>
      </c>
      <c r="H60" s="206" t="s">
        <v>862</v>
      </c>
      <c r="I60" s="206" t="s">
        <v>863</v>
      </c>
      <c r="J60" s="206" t="s">
        <v>864</v>
      </c>
      <c r="K60" s="206" t="s">
        <v>865</v>
      </c>
      <c r="L60" s="203"/>
    </row>
    <row r="61" spans="1:12" ht="31.5" customHeight="1" x14ac:dyDescent="0.25">
      <c r="A61" s="333"/>
      <c r="B61" s="330"/>
      <c r="C61" s="206" t="s">
        <v>725</v>
      </c>
      <c r="D61" s="206" t="s">
        <v>726</v>
      </c>
      <c r="E61" s="212" t="s">
        <v>657</v>
      </c>
      <c r="F61" s="204" t="s">
        <v>464</v>
      </c>
      <c r="G61" s="206" t="s">
        <v>463</v>
      </c>
      <c r="H61" s="206" t="s">
        <v>462</v>
      </c>
      <c r="I61" s="206" t="s">
        <v>461</v>
      </c>
      <c r="J61" s="206" t="s">
        <v>460</v>
      </c>
      <c r="K61" s="206" t="s">
        <v>773</v>
      </c>
      <c r="L61" s="203"/>
    </row>
    <row r="62" spans="1:12" ht="72" customHeight="1" x14ac:dyDescent="0.25">
      <c r="A62" s="333"/>
      <c r="B62" s="331"/>
      <c r="C62" s="206" t="s">
        <v>548</v>
      </c>
      <c r="D62" s="206" t="s">
        <v>608</v>
      </c>
      <c r="E62" s="212" t="s">
        <v>727</v>
      </c>
      <c r="F62" s="206" t="s">
        <v>866</v>
      </c>
      <c r="G62" s="206" t="s">
        <v>867</v>
      </c>
      <c r="H62" s="206" t="s">
        <v>868</v>
      </c>
      <c r="I62" s="206" t="s">
        <v>869</v>
      </c>
      <c r="J62" s="206" t="s">
        <v>870</v>
      </c>
      <c r="K62" s="206" t="s">
        <v>607</v>
      </c>
      <c r="L62" s="203"/>
    </row>
    <row r="63" spans="1:12" ht="43.15" customHeight="1" x14ac:dyDescent="0.25">
      <c r="A63" s="333"/>
      <c r="B63" s="335" t="s">
        <v>95</v>
      </c>
      <c r="C63" s="206" t="s">
        <v>728</v>
      </c>
      <c r="D63" s="206" t="s">
        <v>729</v>
      </c>
      <c r="E63" s="212" t="s">
        <v>657</v>
      </c>
      <c r="F63" s="206" t="s">
        <v>843</v>
      </c>
      <c r="G63" s="206" t="s">
        <v>844</v>
      </c>
      <c r="H63" s="206" t="s">
        <v>845</v>
      </c>
      <c r="I63" s="206" t="s">
        <v>846</v>
      </c>
      <c r="J63" s="206" t="s">
        <v>847</v>
      </c>
      <c r="K63" s="206" t="s">
        <v>848</v>
      </c>
      <c r="L63" s="203"/>
    </row>
    <row r="64" spans="1:12" ht="72" customHeight="1" x14ac:dyDescent="0.25">
      <c r="A64" s="333"/>
      <c r="B64" s="336"/>
      <c r="C64" s="206" t="s">
        <v>730</v>
      </c>
      <c r="D64" s="206" t="s">
        <v>730</v>
      </c>
      <c r="E64" s="212" t="s">
        <v>722</v>
      </c>
      <c r="F64" s="206" t="s">
        <v>788</v>
      </c>
      <c r="G64" s="206" t="s">
        <v>871</v>
      </c>
      <c r="H64" s="206" t="s">
        <v>872</v>
      </c>
      <c r="I64" s="206" t="s">
        <v>873</v>
      </c>
      <c r="J64" s="206" t="s">
        <v>874</v>
      </c>
      <c r="K64" s="206" t="s">
        <v>603</v>
      </c>
      <c r="L64" s="203"/>
    </row>
    <row r="65" spans="1:12" ht="40.9" customHeight="1" x14ac:dyDescent="0.25">
      <c r="A65" s="333"/>
      <c r="B65" s="329" t="s">
        <v>549</v>
      </c>
      <c r="C65" s="206" t="s">
        <v>731</v>
      </c>
      <c r="D65" s="206" t="s">
        <v>550</v>
      </c>
      <c r="E65" s="212" t="s">
        <v>732</v>
      </c>
      <c r="F65" s="206" t="s">
        <v>464</v>
      </c>
      <c r="G65" s="206" t="s">
        <v>463</v>
      </c>
      <c r="H65" s="206" t="s">
        <v>462</v>
      </c>
      <c r="I65" s="206" t="s">
        <v>461</v>
      </c>
      <c r="J65" s="206" t="s">
        <v>460</v>
      </c>
      <c r="K65" s="206" t="s">
        <v>773</v>
      </c>
      <c r="L65" s="203"/>
    </row>
    <row r="66" spans="1:12" ht="45" x14ac:dyDescent="0.25">
      <c r="A66" s="333"/>
      <c r="B66" s="330"/>
      <c r="C66" s="206" t="s">
        <v>551</v>
      </c>
      <c r="D66" s="206" t="s">
        <v>733</v>
      </c>
      <c r="E66" s="212" t="s">
        <v>666</v>
      </c>
      <c r="F66" s="206" t="s">
        <v>774</v>
      </c>
      <c r="G66" s="206" t="s">
        <v>469</v>
      </c>
      <c r="H66" s="206" t="s">
        <v>468</v>
      </c>
      <c r="I66" s="206" t="s">
        <v>467</v>
      </c>
      <c r="J66" s="206" t="s">
        <v>466</v>
      </c>
      <c r="K66" s="206" t="s">
        <v>465</v>
      </c>
      <c r="L66" s="203"/>
    </row>
    <row r="67" spans="1:12" ht="45" x14ac:dyDescent="0.25">
      <c r="A67" s="333"/>
      <c r="B67" s="330"/>
      <c r="C67" s="206" t="s">
        <v>552</v>
      </c>
      <c r="D67" s="206" t="s">
        <v>734</v>
      </c>
      <c r="E67" s="212" t="s">
        <v>666</v>
      </c>
      <c r="F67" s="206" t="s">
        <v>774</v>
      </c>
      <c r="G67" s="206" t="s">
        <v>469</v>
      </c>
      <c r="H67" s="206" t="s">
        <v>468</v>
      </c>
      <c r="I67" s="206" t="s">
        <v>467</v>
      </c>
      <c r="J67" s="206" t="s">
        <v>466</v>
      </c>
      <c r="K67" s="206" t="s">
        <v>465</v>
      </c>
      <c r="L67" s="203"/>
    </row>
    <row r="68" spans="1:12" ht="72" customHeight="1" x14ac:dyDescent="0.25">
      <c r="A68" s="333"/>
      <c r="B68" s="330"/>
      <c r="C68" s="206" t="s">
        <v>553</v>
      </c>
      <c r="D68" s="206" t="s">
        <v>554</v>
      </c>
      <c r="E68" s="212" t="s">
        <v>649</v>
      </c>
      <c r="F68" s="206" t="s">
        <v>538</v>
      </c>
      <c r="G68" s="206" t="s">
        <v>506</v>
      </c>
      <c r="H68" s="206" t="s">
        <v>507</v>
      </c>
      <c r="I68" s="206" t="s">
        <v>851</v>
      </c>
      <c r="J68" s="206" t="s">
        <v>852</v>
      </c>
      <c r="K68" s="206" t="s">
        <v>853</v>
      </c>
      <c r="L68" s="203"/>
    </row>
    <row r="69" spans="1:12" ht="72" customHeight="1" x14ac:dyDescent="0.25">
      <c r="A69" s="333"/>
      <c r="B69" s="331"/>
      <c r="C69" s="206" t="s">
        <v>735</v>
      </c>
      <c r="D69" s="206" t="s">
        <v>736</v>
      </c>
      <c r="E69" s="212" t="s">
        <v>722</v>
      </c>
      <c r="F69" s="206" t="s">
        <v>465</v>
      </c>
      <c r="G69" s="206" t="s">
        <v>466</v>
      </c>
      <c r="H69" s="206" t="s">
        <v>467</v>
      </c>
      <c r="I69" s="206" t="s">
        <v>468</v>
      </c>
      <c r="J69" s="206" t="s">
        <v>469</v>
      </c>
      <c r="K69" s="206" t="s">
        <v>774</v>
      </c>
      <c r="L69" s="203"/>
    </row>
    <row r="70" spans="1:12" ht="75" x14ac:dyDescent="0.25">
      <c r="A70" s="333"/>
      <c r="B70" s="214" t="s">
        <v>87</v>
      </c>
      <c r="C70" s="206" t="s">
        <v>737</v>
      </c>
      <c r="D70" s="206" t="s">
        <v>738</v>
      </c>
      <c r="E70" s="212" t="s">
        <v>657</v>
      </c>
      <c r="F70" s="206" t="s">
        <v>875</v>
      </c>
      <c r="G70" s="206" t="s">
        <v>876</v>
      </c>
      <c r="H70" s="206" t="s">
        <v>877</v>
      </c>
      <c r="I70" s="206" t="s">
        <v>878</v>
      </c>
      <c r="J70" s="206" t="s">
        <v>879</v>
      </c>
      <c r="K70" s="206" t="s">
        <v>880</v>
      </c>
      <c r="L70" s="203"/>
    </row>
    <row r="71" spans="1:12" ht="72" customHeight="1" x14ac:dyDescent="0.25">
      <c r="A71" s="334"/>
      <c r="B71" s="215" t="s">
        <v>99</v>
      </c>
      <c r="C71" s="206" t="s">
        <v>555</v>
      </c>
      <c r="D71" s="206" t="s">
        <v>556</v>
      </c>
      <c r="E71" s="212" t="s">
        <v>739</v>
      </c>
      <c r="F71" s="206" t="s">
        <v>464</v>
      </c>
      <c r="G71" s="206" t="s">
        <v>463</v>
      </c>
      <c r="H71" s="206" t="s">
        <v>462</v>
      </c>
      <c r="I71" s="206" t="s">
        <v>461</v>
      </c>
      <c r="J71" s="206" t="s">
        <v>460</v>
      </c>
      <c r="K71" s="206" t="s">
        <v>773</v>
      </c>
      <c r="L71" s="203"/>
    </row>
    <row r="72" spans="1:12" ht="45" customHeight="1" x14ac:dyDescent="0.25">
      <c r="A72" s="332" t="s">
        <v>557</v>
      </c>
      <c r="B72" s="329" t="s">
        <v>112</v>
      </c>
      <c r="C72" s="206" t="s">
        <v>740</v>
      </c>
      <c r="D72" s="206" t="s">
        <v>741</v>
      </c>
      <c r="E72" s="212" t="s">
        <v>742</v>
      </c>
      <c r="F72" s="206" t="s">
        <v>610</v>
      </c>
      <c r="G72" s="206" t="s">
        <v>609</v>
      </c>
      <c r="H72" s="206" t="s">
        <v>796</v>
      </c>
      <c r="I72" s="206" t="s">
        <v>606</v>
      </c>
      <c r="J72" s="206" t="s">
        <v>611</v>
      </c>
      <c r="K72" s="206" t="s">
        <v>797</v>
      </c>
      <c r="L72" s="203"/>
    </row>
    <row r="73" spans="1:12" ht="57.75" customHeight="1" x14ac:dyDescent="0.25">
      <c r="A73" s="333"/>
      <c r="B73" s="331"/>
      <c r="C73" s="206" t="s">
        <v>743</v>
      </c>
      <c r="D73" s="206" t="s">
        <v>744</v>
      </c>
      <c r="E73" s="212" t="s">
        <v>745</v>
      </c>
      <c r="F73" s="206" t="s">
        <v>809</v>
      </c>
      <c r="G73" s="206" t="s">
        <v>881</v>
      </c>
      <c r="H73" s="206" t="s">
        <v>882</v>
      </c>
      <c r="I73" s="206" t="s">
        <v>883</v>
      </c>
      <c r="J73" s="206" t="s">
        <v>884</v>
      </c>
      <c r="K73" s="206" t="s">
        <v>804</v>
      </c>
      <c r="L73" s="203"/>
    </row>
    <row r="74" spans="1:12" ht="72" customHeight="1" x14ac:dyDescent="0.25">
      <c r="A74" s="333"/>
      <c r="B74" s="329" t="s">
        <v>108</v>
      </c>
      <c r="C74" s="206" t="s">
        <v>746</v>
      </c>
      <c r="D74" s="206" t="s">
        <v>747</v>
      </c>
      <c r="E74" s="212" t="s">
        <v>657</v>
      </c>
      <c r="F74" s="206" t="s">
        <v>843</v>
      </c>
      <c r="G74" s="206" t="s">
        <v>844</v>
      </c>
      <c r="H74" s="206" t="s">
        <v>845</v>
      </c>
      <c r="I74" s="206" t="s">
        <v>846</v>
      </c>
      <c r="J74" s="206" t="s">
        <v>847</v>
      </c>
      <c r="K74" s="206" t="s">
        <v>848</v>
      </c>
      <c r="L74" s="203"/>
    </row>
    <row r="75" spans="1:12" ht="72.400000000000006" customHeight="1" x14ac:dyDescent="0.25">
      <c r="A75" s="333"/>
      <c r="B75" s="330"/>
      <c r="C75" s="206" t="s">
        <v>748</v>
      </c>
      <c r="D75" s="206" t="s">
        <v>749</v>
      </c>
      <c r="E75" s="212" t="s">
        <v>657</v>
      </c>
      <c r="F75" s="206" t="s">
        <v>843</v>
      </c>
      <c r="G75" s="206" t="s">
        <v>844</v>
      </c>
      <c r="H75" s="206" t="s">
        <v>845</v>
      </c>
      <c r="I75" s="206" t="s">
        <v>846</v>
      </c>
      <c r="J75" s="206" t="s">
        <v>847</v>
      </c>
      <c r="K75" s="206" t="s">
        <v>848</v>
      </c>
      <c r="L75" s="203"/>
    </row>
    <row r="76" spans="1:12" ht="72.400000000000006" customHeight="1" x14ac:dyDescent="0.25">
      <c r="A76" s="333"/>
      <c r="B76" s="330"/>
      <c r="C76" s="206" t="s">
        <v>750</v>
      </c>
      <c r="D76" s="206" t="s">
        <v>751</v>
      </c>
      <c r="E76" s="212" t="s">
        <v>657</v>
      </c>
      <c r="F76" s="206" t="s">
        <v>843</v>
      </c>
      <c r="G76" s="206" t="s">
        <v>844</v>
      </c>
      <c r="H76" s="206" t="s">
        <v>845</v>
      </c>
      <c r="I76" s="206" t="s">
        <v>846</v>
      </c>
      <c r="J76" s="206" t="s">
        <v>847</v>
      </c>
      <c r="K76" s="206" t="s">
        <v>848</v>
      </c>
      <c r="L76" s="203"/>
    </row>
    <row r="77" spans="1:12" ht="72" customHeight="1" x14ac:dyDescent="0.25">
      <c r="A77" s="333"/>
      <c r="B77" s="330"/>
      <c r="C77" s="206" t="s">
        <v>752</v>
      </c>
      <c r="D77" s="206" t="s">
        <v>753</v>
      </c>
      <c r="E77" s="212" t="s">
        <v>657</v>
      </c>
      <c r="F77" s="206" t="s">
        <v>843</v>
      </c>
      <c r="G77" s="206" t="s">
        <v>844</v>
      </c>
      <c r="H77" s="206" t="s">
        <v>845</v>
      </c>
      <c r="I77" s="206" t="s">
        <v>846</v>
      </c>
      <c r="J77" s="206" t="s">
        <v>847</v>
      </c>
      <c r="K77" s="206" t="s">
        <v>848</v>
      </c>
      <c r="L77" s="203"/>
    </row>
    <row r="78" spans="1:12" ht="72" customHeight="1" x14ac:dyDescent="0.25">
      <c r="A78" s="333"/>
      <c r="B78" s="331"/>
      <c r="C78" s="206" t="s">
        <v>558</v>
      </c>
      <c r="D78" s="206" t="s">
        <v>559</v>
      </c>
      <c r="E78" s="212" t="s">
        <v>663</v>
      </c>
      <c r="F78" s="206" t="s">
        <v>538</v>
      </c>
      <c r="G78" s="206" t="s">
        <v>506</v>
      </c>
      <c r="H78" s="206" t="s">
        <v>507</v>
      </c>
      <c r="I78" s="206" t="s">
        <v>851</v>
      </c>
      <c r="J78" s="206" t="s">
        <v>852</v>
      </c>
      <c r="K78" s="206" t="s">
        <v>853</v>
      </c>
      <c r="L78" s="203"/>
    </row>
    <row r="79" spans="1:12" ht="59.65" customHeight="1" x14ac:dyDescent="0.25">
      <c r="A79" s="333"/>
      <c r="B79" s="329" t="s">
        <v>560</v>
      </c>
      <c r="C79" s="206" t="s">
        <v>598</v>
      </c>
      <c r="D79" s="206" t="s">
        <v>599</v>
      </c>
      <c r="E79" s="212" t="s">
        <v>754</v>
      </c>
      <c r="F79" s="206" t="s">
        <v>464</v>
      </c>
      <c r="G79" s="206" t="s">
        <v>463</v>
      </c>
      <c r="H79" s="206" t="s">
        <v>462</v>
      </c>
      <c r="I79" s="206" t="s">
        <v>461</v>
      </c>
      <c r="J79" s="206" t="s">
        <v>460</v>
      </c>
      <c r="K79" s="206" t="s">
        <v>773</v>
      </c>
      <c r="L79" s="203"/>
    </row>
    <row r="80" spans="1:12" ht="72" customHeight="1" x14ac:dyDescent="0.25">
      <c r="A80" s="333"/>
      <c r="B80" s="331"/>
      <c r="C80" s="206" t="s">
        <v>561</v>
      </c>
      <c r="D80" s="206" t="s">
        <v>562</v>
      </c>
      <c r="E80" s="212" t="s">
        <v>755</v>
      </c>
      <c r="F80" s="206" t="s">
        <v>885</v>
      </c>
      <c r="G80" s="206" t="s">
        <v>886</v>
      </c>
      <c r="H80" s="206" t="s">
        <v>887</v>
      </c>
      <c r="I80" s="206" t="s">
        <v>888</v>
      </c>
      <c r="J80" s="206" t="s">
        <v>889</v>
      </c>
      <c r="K80" s="206" t="s">
        <v>890</v>
      </c>
      <c r="L80" s="203"/>
    </row>
    <row r="81" spans="1:12" ht="40.5" customHeight="1" x14ac:dyDescent="0.25">
      <c r="A81" s="333"/>
      <c r="B81" s="329" t="s">
        <v>105</v>
      </c>
      <c r="C81" s="206" t="s">
        <v>563</v>
      </c>
      <c r="D81" s="206" t="s">
        <v>756</v>
      </c>
      <c r="E81" s="212" t="s">
        <v>732</v>
      </c>
      <c r="F81" s="206" t="s">
        <v>465</v>
      </c>
      <c r="G81" s="206" t="s">
        <v>466</v>
      </c>
      <c r="H81" s="206" t="s">
        <v>467</v>
      </c>
      <c r="I81" s="206" t="s">
        <v>468</v>
      </c>
      <c r="J81" s="206" t="s">
        <v>469</v>
      </c>
      <c r="K81" s="206" t="s">
        <v>774</v>
      </c>
      <c r="L81" s="203"/>
    </row>
    <row r="82" spans="1:12" ht="40.5" customHeight="1" x14ac:dyDescent="0.25">
      <c r="A82" s="333"/>
      <c r="B82" s="330"/>
      <c r="C82" s="206" t="s">
        <v>564</v>
      </c>
      <c r="D82" s="206" t="s">
        <v>757</v>
      </c>
      <c r="E82" s="212" t="s">
        <v>732</v>
      </c>
      <c r="F82" s="206" t="s">
        <v>465</v>
      </c>
      <c r="G82" s="206" t="s">
        <v>466</v>
      </c>
      <c r="H82" s="206" t="s">
        <v>467</v>
      </c>
      <c r="I82" s="206" t="s">
        <v>468</v>
      </c>
      <c r="J82" s="206" t="s">
        <v>469</v>
      </c>
      <c r="K82" s="206" t="s">
        <v>774</v>
      </c>
      <c r="L82" s="203"/>
    </row>
    <row r="83" spans="1:12" ht="40.5" customHeight="1" x14ac:dyDescent="0.25">
      <c r="A83" s="333"/>
      <c r="B83" s="330"/>
      <c r="C83" s="206" t="s">
        <v>758</v>
      </c>
      <c r="D83" s="206" t="s">
        <v>759</v>
      </c>
      <c r="E83" s="212" t="s">
        <v>722</v>
      </c>
      <c r="F83" s="206" t="s">
        <v>891</v>
      </c>
      <c r="G83" s="206" t="s">
        <v>892</v>
      </c>
      <c r="H83" s="206" t="s">
        <v>794</v>
      </c>
      <c r="I83" s="206" t="s">
        <v>793</v>
      </c>
      <c r="J83" s="206" t="s">
        <v>893</v>
      </c>
      <c r="K83" s="206" t="s">
        <v>790</v>
      </c>
      <c r="L83" s="203"/>
    </row>
    <row r="84" spans="1:12" ht="39.6" customHeight="1" x14ac:dyDescent="0.25">
      <c r="A84" s="333"/>
      <c r="B84" s="331"/>
      <c r="C84" s="206" t="s">
        <v>760</v>
      </c>
      <c r="D84" s="206" t="s">
        <v>761</v>
      </c>
      <c r="E84" s="212" t="s">
        <v>722</v>
      </c>
      <c r="F84" s="206" t="s">
        <v>465</v>
      </c>
      <c r="G84" s="206" t="s">
        <v>466</v>
      </c>
      <c r="H84" s="206" t="s">
        <v>467</v>
      </c>
      <c r="I84" s="206" t="s">
        <v>468</v>
      </c>
      <c r="J84" s="206" t="s">
        <v>469</v>
      </c>
      <c r="K84" s="206" t="s">
        <v>774</v>
      </c>
      <c r="L84" s="203"/>
    </row>
    <row r="85" spans="1:12" ht="37.5" customHeight="1" x14ac:dyDescent="0.25">
      <c r="A85" s="333"/>
      <c r="B85" s="329" t="s">
        <v>120</v>
      </c>
      <c r="C85" s="206" t="s">
        <v>601</v>
      </c>
      <c r="D85" s="206" t="s">
        <v>762</v>
      </c>
      <c r="E85" s="212" t="s">
        <v>763</v>
      </c>
      <c r="F85" s="206" t="s">
        <v>464</v>
      </c>
      <c r="G85" s="206" t="s">
        <v>463</v>
      </c>
      <c r="H85" s="206" t="s">
        <v>462</v>
      </c>
      <c r="I85" s="206" t="s">
        <v>461</v>
      </c>
      <c r="J85" s="206" t="s">
        <v>460</v>
      </c>
      <c r="K85" s="206" t="s">
        <v>773</v>
      </c>
      <c r="L85" s="203"/>
    </row>
    <row r="86" spans="1:12" ht="37.5" customHeight="1" x14ac:dyDescent="0.25">
      <c r="A86" s="333"/>
      <c r="B86" s="330"/>
      <c r="C86" s="206" t="s">
        <v>600</v>
      </c>
      <c r="D86" s="206" t="s">
        <v>764</v>
      </c>
      <c r="E86" s="212" t="s">
        <v>765</v>
      </c>
      <c r="F86" s="206" t="s">
        <v>464</v>
      </c>
      <c r="G86" s="206" t="s">
        <v>463</v>
      </c>
      <c r="H86" s="206" t="s">
        <v>462</v>
      </c>
      <c r="I86" s="206" t="s">
        <v>461</v>
      </c>
      <c r="J86" s="206" t="s">
        <v>460</v>
      </c>
      <c r="K86" s="206" t="s">
        <v>773</v>
      </c>
      <c r="L86" s="203"/>
    </row>
    <row r="87" spans="1:12" ht="37.5" customHeight="1" x14ac:dyDescent="0.25">
      <c r="A87" s="333"/>
      <c r="B87" s="331"/>
      <c r="C87" s="206" t="s">
        <v>565</v>
      </c>
      <c r="D87" s="206" t="s">
        <v>566</v>
      </c>
      <c r="E87" s="212" t="s">
        <v>766</v>
      </c>
      <c r="F87" s="206" t="s">
        <v>525</v>
      </c>
      <c r="G87" s="206" t="s">
        <v>529</v>
      </c>
      <c r="H87" s="206" t="s">
        <v>445</v>
      </c>
      <c r="I87" s="206" t="s">
        <v>440</v>
      </c>
      <c r="J87" s="206" t="s">
        <v>441</v>
      </c>
      <c r="K87" s="206" t="s">
        <v>442</v>
      </c>
      <c r="L87" s="203"/>
    </row>
    <row r="88" spans="1:12" ht="72" customHeight="1" x14ac:dyDescent="0.25">
      <c r="A88" s="333"/>
      <c r="B88" s="329" t="s">
        <v>118</v>
      </c>
      <c r="C88" s="206" t="s">
        <v>602</v>
      </c>
      <c r="D88" s="206" t="s">
        <v>767</v>
      </c>
      <c r="E88" s="212" t="s">
        <v>768</v>
      </c>
      <c r="F88" s="206" t="s">
        <v>610</v>
      </c>
      <c r="G88" s="206" t="s">
        <v>609</v>
      </c>
      <c r="H88" s="206" t="s">
        <v>796</v>
      </c>
      <c r="I88" s="206" t="s">
        <v>606</v>
      </c>
      <c r="J88" s="206" t="s">
        <v>611</v>
      </c>
      <c r="K88" s="206" t="s">
        <v>797</v>
      </c>
      <c r="L88" s="203"/>
    </row>
    <row r="89" spans="1:12" ht="72" customHeight="1" x14ac:dyDescent="0.25">
      <c r="A89" s="334"/>
      <c r="B89" s="331"/>
      <c r="C89" s="206" t="s">
        <v>769</v>
      </c>
      <c r="D89" s="206" t="s">
        <v>770</v>
      </c>
      <c r="E89" s="212" t="s">
        <v>771</v>
      </c>
      <c r="F89" s="206" t="s">
        <v>610</v>
      </c>
      <c r="G89" s="206" t="s">
        <v>609</v>
      </c>
      <c r="H89" s="206" t="s">
        <v>796</v>
      </c>
      <c r="I89" s="206" t="s">
        <v>606</v>
      </c>
      <c r="J89" s="206" t="s">
        <v>611</v>
      </c>
      <c r="K89" s="206" t="s">
        <v>797</v>
      </c>
      <c r="L89" s="203"/>
    </row>
    <row r="90" spans="1:12" x14ac:dyDescent="0.25">
      <c r="L90" s="204"/>
    </row>
    <row r="91" spans="1:12" x14ac:dyDescent="0.25">
      <c r="L91" s="204"/>
    </row>
    <row r="92" spans="1:12" x14ac:dyDescent="0.25">
      <c r="L92" s="204"/>
    </row>
    <row r="93" spans="1:12" x14ac:dyDescent="0.25">
      <c r="L93" s="204"/>
    </row>
    <row r="94" spans="1:12" x14ac:dyDescent="0.25">
      <c r="L94" s="204"/>
    </row>
    <row r="95" spans="1:12" x14ac:dyDescent="0.25">
      <c r="L95" s="204"/>
    </row>
    <row r="96" spans="1:12" x14ac:dyDescent="0.25">
      <c r="L96" s="204"/>
    </row>
    <row r="97" spans="12:12" x14ac:dyDescent="0.25">
      <c r="L97" s="204"/>
    </row>
    <row r="98" spans="12:12" x14ac:dyDescent="0.25">
      <c r="L98" s="204"/>
    </row>
    <row r="99" spans="12:12" x14ac:dyDescent="0.25">
      <c r="L99" s="204"/>
    </row>
    <row r="100" spans="12:12" x14ac:dyDescent="0.25">
      <c r="L100" s="204"/>
    </row>
    <row r="101" spans="12:12" x14ac:dyDescent="0.25">
      <c r="L101" s="204"/>
    </row>
    <row r="102" spans="12:12" x14ac:dyDescent="0.25">
      <c r="L102" s="204"/>
    </row>
    <row r="103" spans="12:12" x14ac:dyDescent="0.25">
      <c r="L103" s="204"/>
    </row>
    <row r="104" spans="12:12" x14ac:dyDescent="0.25">
      <c r="L104" s="204"/>
    </row>
    <row r="105" spans="12:12" x14ac:dyDescent="0.25">
      <c r="L105" s="204"/>
    </row>
    <row r="106" spans="12:12" x14ac:dyDescent="0.25">
      <c r="L106" s="204"/>
    </row>
    <row r="107" spans="12:12" x14ac:dyDescent="0.25">
      <c r="L107" s="204"/>
    </row>
    <row r="108" spans="12:12" x14ac:dyDescent="0.25">
      <c r="L108" s="204"/>
    </row>
    <row r="109" spans="12:12" x14ac:dyDescent="0.25">
      <c r="L109" s="204"/>
    </row>
    <row r="110" spans="12:12" x14ac:dyDescent="0.25">
      <c r="L110" s="204"/>
    </row>
    <row r="111" spans="12:12" x14ac:dyDescent="0.25">
      <c r="L111" s="204"/>
    </row>
    <row r="112" spans="12:12" x14ac:dyDescent="0.25">
      <c r="L112" s="204"/>
    </row>
    <row r="113" spans="12:12" x14ac:dyDescent="0.25">
      <c r="L113" s="204"/>
    </row>
    <row r="114" spans="12:12" x14ac:dyDescent="0.25">
      <c r="L114" s="204"/>
    </row>
    <row r="115" spans="12:12" x14ac:dyDescent="0.25">
      <c r="L115" s="204"/>
    </row>
    <row r="116" spans="12:12" x14ac:dyDescent="0.25">
      <c r="L116" s="204"/>
    </row>
    <row r="117" spans="12:12" x14ac:dyDescent="0.25">
      <c r="L117" s="204"/>
    </row>
    <row r="118" spans="12:12" x14ac:dyDescent="0.25">
      <c r="L118" s="204"/>
    </row>
    <row r="119" spans="12:12" x14ac:dyDescent="0.25">
      <c r="L119" s="204"/>
    </row>
    <row r="120" spans="12:12" x14ac:dyDescent="0.25">
      <c r="L120" s="204"/>
    </row>
    <row r="121" spans="12:12" x14ac:dyDescent="0.25">
      <c r="L121" s="204"/>
    </row>
    <row r="122" spans="12:12" x14ac:dyDescent="0.25">
      <c r="L122" s="204"/>
    </row>
    <row r="123" spans="12:12" x14ac:dyDescent="0.25">
      <c r="L123" s="204"/>
    </row>
    <row r="124" spans="12:12" x14ac:dyDescent="0.25">
      <c r="L124" s="204"/>
    </row>
    <row r="125" spans="12:12" x14ac:dyDescent="0.25">
      <c r="L125" s="204"/>
    </row>
    <row r="126" spans="12:12" x14ac:dyDescent="0.25">
      <c r="L126" s="204"/>
    </row>
    <row r="127" spans="12:12" x14ac:dyDescent="0.25">
      <c r="L127" s="204"/>
    </row>
    <row r="128" spans="12:12" x14ac:dyDescent="0.25">
      <c r="L128" s="204"/>
    </row>
    <row r="129" spans="12:12" x14ac:dyDescent="0.25">
      <c r="L129" s="204"/>
    </row>
    <row r="130" spans="12:12" x14ac:dyDescent="0.25">
      <c r="L130" s="204"/>
    </row>
    <row r="131" spans="12:12" x14ac:dyDescent="0.25">
      <c r="L131" s="204"/>
    </row>
    <row r="132" spans="12:12" x14ac:dyDescent="0.25">
      <c r="L132" s="204"/>
    </row>
    <row r="133" spans="12:12" x14ac:dyDescent="0.25">
      <c r="L133" s="204"/>
    </row>
    <row r="134" spans="12:12" x14ac:dyDescent="0.25">
      <c r="L134" s="204"/>
    </row>
    <row r="135" spans="12:12" x14ac:dyDescent="0.25">
      <c r="L135" s="204"/>
    </row>
    <row r="136" spans="12:12" x14ac:dyDescent="0.25">
      <c r="L136" s="204"/>
    </row>
    <row r="137" spans="12:12" x14ac:dyDescent="0.25">
      <c r="L137" s="204"/>
    </row>
    <row r="138" spans="12:12" x14ac:dyDescent="0.25">
      <c r="L138" s="204"/>
    </row>
    <row r="139" spans="12:12" x14ac:dyDescent="0.25">
      <c r="L139" s="204"/>
    </row>
    <row r="140" spans="12:12" x14ac:dyDescent="0.25">
      <c r="L140" s="204"/>
    </row>
    <row r="141" spans="12:12" x14ac:dyDescent="0.25">
      <c r="L141" s="204"/>
    </row>
    <row r="142" spans="12:12" x14ac:dyDescent="0.25">
      <c r="L142" s="204"/>
    </row>
    <row r="143" spans="12:12" x14ac:dyDescent="0.25">
      <c r="L143" s="204"/>
    </row>
    <row r="144" spans="12:12" x14ac:dyDescent="0.25">
      <c r="L144" s="204"/>
    </row>
    <row r="145" spans="12:12" x14ac:dyDescent="0.25">
      <c r="L145" s="204"/>
    </row>
    <row r="146" spans="12:12" x14ac:dyDescent="0.25">
      <c r="L146" s="204"/>
    </row>
    <row r="147" spans="12:12" x14ac:dyDescent="0.25">
      <c r="L147" s="204"/>
    </row>
    <row r="148" spans="12:12" x14ac:dyDescent="0.25">
      <c r="L148" s="204"/>
    </row>
    <row r="149" spans="12:12" x14ac:dyDescent="0.25">
      <c r="L149" s="204"/>
    </row>
    <row r="150" spans="12:12" x14ac:dyDescent="0.25">
      <c r="L150" s="204"/>
    </row>
    <row r="151" spans="12:12" x14ac:dyDescent="0.25">
      <c r="L151" s="204"/>
    </row>
    <row r="152" spans="12:12" x14ac:dyDescent="0.25">
      <c r="L152" s="204"/>
    </row>
    <row r="153" spans="12:12" x14ac:dyDescent="0.25">
      <c r="L153" s="204"/>
    </row>
    <row r="154" spans="12:12" x14ac:dyDescent="0.25">
      <c r="L154" s="204"/>
    </row>
    <row r="155" spans="12:12" x14ac:dyDescent="0.25">
      <c r="L155" s="204"/>
    </row>
    <row r="156" spans="12:12" x14ac:dyDescent="0.25">
      <c r="L156" s="204"/>
    </row>
    <row r="157" spans="12:12" x14ac:dyDescent="0.25">
      <c r="L157" s="204"/>
    </row>
    <row r="158" spans="12:12" x14ac:dyDescent="0.25">
      <c r="L158" s="204"/>
    </row>
    <row r="159" spans="12:12" x14ac:dyDescent="0.25">
      <c r="L159" s="204"/>
    </row>
    <row r="160" spans="12:12" x14ac:dyDescent="0.25">
      <c r="L160" s="204"/>
    </row>
    <row r="161" spans="12:12" x14ac:dyDescent="0.25">
      <c r="L161" s="204"/>
    </row>
    <row r="162" spans="12:12" x14ac:dyDescent="0.25">
      <c r="L162" s="204"/>
    </row>
    <row r="163" spans="12:12" x14ac:dyDescent="0.25">
      <c r="L163" s="204"/>
    </row>
    <row r="164" spans="12:12" x14ac:dyDescent="0.25">
      <c r="L164" s="204"/>
    </row>
    <row r="165" spans="12:12" x14ac:dyDescent="0.25">
      <c r="L165" s="204"/>
    </row>
    <row r="166" spans="12:12" x14ac:dyDescent="0.25">
      <c r="L166" s="204"/>
    </row>
    <row r="167" spans="12:12" x14ac:dyDescent="0.25">
      <c r="L167" s="204"/>
    </row>
    <row r="168" spans="12:12" x14ac:dyDescent="0.25">
      <c r="L168" s="204"/>
    </row>
    <row r="169" spans="12:12" x14ac:dyDescent="0.25">
      <c r="L169" s="204"/>
    </row>
    <row r="170" spans="12:12" x14ac:dyDescent="0.25">
      <c r="L170" s="204"/>
    </row>
    <row r="171" spans="12:12" x14ac:dyDescent="0.25">
      <c r="L171" s="204"/>
    </row>
    <row r="172" spans="12:12" x14ac:dyDescent="0.25">
      <c r="L172" s="204"/>
    </row>
    <row r="173" spans="12:12" x14ac:dyDescent="0.25">
      <c r="L173" s="204"/>
    </row>
    <row r="174" spans="12:12" x14ac:dyDescent="0.25">
      <c r="L174" s="204"/>
    </row>
    <row r="175" spans="12:12" x14ac:dyDescent="0.25">
      <c r="L175" s="204"/>
    </row>
    <row r="176" spans="12:12" x14ac:dyDescent="0.25">
      <c r="L176" s="204"/>
    </row>
    <row r="177" spans="12:12" x14ac:dyDescent="0.25">
      <c r="L177" s="204"/>
    </row>
    <row r="178" spans="12:12" x14ac:dyDescent="0.25">
      <c r="L178" s="204"/>
    </row>
    <row r="179" spans="12:12" x14ac:dyDescent="0.25">
      <c r="L179" s="204"/>
    </row>
    <row r="180" spans="12:12" x14ac:dyDescent="0.25">
      <c r="L180" s="204"/>
    </row>
    <row r="181" spans="12:12" x14ac:dyDescent="0.25">
      <c r="L181" s="204"/>
    </row>
    <row r="182" spans="12:12" x14ac:dyDescent="0.25">
      <c r="L182" s="204"/>
    </row>
    <row r="183" spans="12:12" x14ac:dyDescent="0.25">
      <c r="L183" s="204"/>
    </row>
    <row r="184" spans="12:12" x14ac:dyDescent="0.25">
      <c r="L184" s="204"/>
    </row>
    <row r="185" spans="12:12" x14ac:dyDescent="0.25">
      <c r="L185" s="204"/>
    </row>
    <row r="186" spans="12:12" x14ac:dyDescent="0.25">
      <c r="L186" s="204"/>
    </row>
    <row r="187" spans="12:12" x14ac:dyDescent="0.25">
      <c r="L187" s="204"/>
    </row>
    <row r="188" spans="12:12" x14ac:dyDescent="0.25">
      <c r="L188" s="204"/>
    </row>
    <row r="189" spans="12:12" x14ac:dyDescent="0.25">
      <c r="L189" s="204"/>
    </row>
    <row r="190" spans="12:12" x14ac:dyDescent="0.25">
      <c r="L190" s="204"/>
    </row>
    <row r="191" spans="12:12" x14ac:dyDescent="0.25">
      <c r="L191" s="204"/>
    </row>
    <row r="192" spans="12:12" x14ac:dyDescent="0.25">
      <c r="L192" s="204"/>
    </row>
    <row r="193" spans="12:12" x14ac:dyDescent="0.25">
      <c r="L193" s="204"/>
    </row>
    <row r="194" spans="12:12" x14ac:dyDescent="0.25">
      <c r="L194" s="204"/>
    </row>
    <row r="195" spans="12:12" x14ac:dyDescent="0.25">
      <c r="L195" s="204"/>
    </row>
    <row r="196" spans="12:12" x14ac:dyDescent="0.25">
      <c r="L196" s="204"/>
    </row>
    <row r="197" spans="12:12" x14ac:dyDescent="0.25">
      <c r="L197" s="204"/>
    </row>
    <row r="198" spans="12:12" x14ac:dyDescent="0.25">
      <c r="L198" s="204"/>
    </row>
    <row r="199" spans="12:12" x14ac:dyDescent="0.25">
      <c r="L199" s="204"/>
    </row>
    <row r="200" spans="12:12" x14ac:dyDescent="0.25">
      <c r="L200" s="204"/>
    </row>
    <row r="201" spans="12:12" x14ac:dyDescent="0.25">
      <c r="L201" s="204"/>
    </row>
    <row r="202" spans="12:12" x14ac:dyDescent="0.25">
      <c r="L202" s="204"/>
    </row>
    <row r="203" spans="12:12" x14ac:dyDescent="0.25">
      <c r="L203" s="204"/>
    </row>
    <row r="204" spans="12:12" x14ac:dyDescent="0.25">
      <c r="L204" s="204"/>
    </row>
    <row r="205" spans="12:12" x14ac:dyDescent="0.25">
      <c r="L205" s="204"/>
    </row>
    <row r="206" spans="12:12" x14ac:dyDescent="0.25">
      <c r="L206" s="204"/>
    </row>
    <row r="207" spans="12:12" x14ac:dyDescent="0.25">
      <c r="L207" s="204"/>
    </row>
    <row r="208" spans="12:12" x14ac:dyDescent="0.25">
      <c r="L208" s="204"/>
    </row>
    <row r="209" spans="12:12" x14ac:dyDescent="0.25">
      <c r="L209" s="204"/>
    </row>
    <row r="210" spans="12:12" x14ac:dyDescent="0.25">
      <c r="L210" s="204"/>
    </row>
    <row r="211" spans="12:12" x14ac:dyDescent="0.25">
      <c r="L211" s="204"/>
    </row>
    <row r="212" spans="12:12" x14ac:dyDescent="0.25">
      <c r="L212" s="204"/>
    </row>
    <row r="213" spans="12:12" x14ac:dyDescent="0.25">
      <c r="L213" s="204"/>
    </row>
    <row r="214" spans="12:12" x14ac:dyDescent="0.25">
      <c r="L214" s="204"/>
    </row>
    <row r="215" spans="12:12" x14ac:dyDescent="0.25">
      <c r="L215" s="204"/>
    </row>
    <row r="216" spans="12:12" x14ac:dyDescent="0.25">
      <c r="L216" s="204"/>
    </row>
    <row r="217" spans="12:12" x14ac:dyDescent="0.25">
      <c r="L217" s="204"/>
    </row>
    <row r="218" spans="12:12" x14ac:dyDescent="0.25">
      <c r="L218" s="204"/>
    </row>
    <row r="219" spans="12:12" x14ac:dyDescent="0.25">
      <c r="L219" s="204"/>
    </row>
    <row r="220" spans="12:12" x14ac:dyDescent="0.25">
      <c r="L220" s="204"/>
    </row>
    <row r="221" spans="12:12" x14ac:dyDescent="0.25">
      <c r="L221" s="204"/>
    </row>
    <row r="222" spans="12:12" x14ac:dyDescent="0.25">
      <c r="L222" s="204"/>
    </row>
    <row r="223" spans="12:12" x14ac:dyDescent="0.25">
      <c r="L223" s="204"/>
    </row>
    <row r="224" spans="12:12" x14ac:dyDescent="0.25">
      <c r="L224" s="204"/>
    </row>
    <row r="225" spans="12:12" x14ac:dyDescent="0.25">
      <c r="L225" s="204"/>
    </row>
    <row r="226" spans="12:12" x14ac:dyDescent="0.25">
      <c r="L226" s="204"/>
    </row>
    <row r="227" spans="12:12" x14ac:dyDescent="0.25">
      <c r="L227" s="204"/>
    </row>
    <row r="228" spans="12:12" x14ac:dyDescent="0.25">
      <c r="L228" s="204"/>
    </row>
    <row r="229" spans="12:12" x14ac:dyDescent="0.25">
      <c r="L229" s="204"/>
    </row>
    <row r="230" spans="12:12" x14ac:dyDescent="0.25">
      <c r="L230" s="204"/>
    </row>
    <row r="231" spans="12:12" x14ac:dyDescent="0.25">
      <c r="L231" s="204"/>
    </row>
    <row r="232" spans="12:12" x14ac:dyDescent="0.25">
      <c r="L232" s="204"/>
    </row>
    <row r="233" spans="12:12" x14ac:dyDescent="0.25">
      <c r="L233" s="204"/>
    </row>
    <row r="234" spans="12:12" x14ac:dyDescent="0.25">
      <c r="L234" s="204"/>
    </row>
    <row r="235" spans="12:12" x14ac:dyDescent="0.25">
      <c r="L235" s="204"/>
    </row>
    <row r="236" spans="12:12" x14ac:dyDescent="0.25">
      <c r="L236" s="204"/>
    </row>
    <row r="237" spans="12:12" x14ac:dyDescent="0.25">
      <c r="L237" s="204"/>
    </row>
    <row r="238" spans="12:12" x14ac:dyDescent="0.25">
      <c r="L238" s="204"/>
    </row>
    <row r="239" spans="12:12" x14ac:dyDescent="0.25">
      <c r="L239" s="204"/>
    </row>
    <row r="240" spans="12:12" x14ac:dyDescent="0.25">
      <c r="L240" s="204"/>
    </row>
    <row r="241" spans="12:12" x14ac:dyDescent="0.25">
      <c r="L241" s="204"/>
    </row>
    <row r="242" spans="12:12" x14ac:dyDescent="0.25">
      <c r="L242" s="204"/>
    </row>
    <row r="243" spans="12:12" x14ac:dyDescent="0.25">
      <c r="L243" s="204"/>
    </row>
    <row r="244" spans="12:12" x14ac:dyDescent="0.25">
      <c r="L244" s="204"/>
    </row>
    <row r="245" spans="12:12" x14ac:dyDescent="0.25">
      <c r="L245" s="204"/>
    </row>
    <row r="246" spans="12:12" x14ac:dyDescent="0.25">
      <c r="L246" s="204"/>
    </row>
    <row r="247" spans="12:12" x14ac:dyDescent="0.25">
      <c r="L247" s="204"/>
    </row>
    <row r="248" spans="12:12" x14ac:dyDescent="0.25">
      <c r="L248" s="204"/>
    </row>
    <row r="249" spans="12:12" x14ac:dyDescent="0.25">
      <c r="L249" s="204"/>
    </row>
    <row r="250" spans="12:12" x14ac:dyDescent="0.25">
      <c r="L250" s="204"/>
    </row>
    <row r="251" spans="12:12" x14ac:dyDescent="0.25">
      <c r="L251" s="204"/>
    </row>
    <row r="252" spans="12:12" x14ac:dyDescent="0.25">
      <c r="L252" s="204"/>
    </row>
    <row r="253" spans="12:12" x14ac:dyDescent="0.25">
      <c r="L253" s="204"/>
    </row>
    <row r="254" spans="12:12" x14ac:dyDescent="0.25">
      <c r="L254" s="204"/>
    </row>
    <row r="255" spans="12:12" x14ac:dyDescent="0.25">
      <c r="L255" s="204"/>
    </row>
    <row r="256" spans="12:12" x14ac:dyDescent="0.25">
      <c r="L256" s="204"/>
    </row>
    <row r="257" spans="12:12" x14ac:dyDescent="0.25">
      <c r="L257" s="204"/>
    </row>
    <row r="258" spans="12:12" x14ac:dyDescent="0.25">
      <c r="L258" s="204"/>
    </row>
    <row r="259" spans="12:12" x14ac:dyDescent="0.25">
      <c r="L259" s="204"/>
    </row>
    <row r="260" spans="12:12" x14ac:dyDescent="0.25">
      <c r="L260" s="204"/>
    </row>
    <row r="261" spans="12:12" x14ac:dyDescent="0.25">
      <c r="L261" s="204"/>
    </row>
    <row r="262" spans="12:12" x14ac:dyDescent="0.25">
      <c r="L262" s="204"/>
    </row>
    <row r="263" spans="12:12" x14ac:dyDescent="0.25">
      <c r="L263" s="204"/>
    </row>
    <row r="264" spans="12:12" x14ac:dyDescent="0.25">
      <c r="L264" s="204"/>
    </row>
    <row r="265" spans="12:12" x14ac:dyDescent="0.25">
      <c r="L265" s="204"/>
    </row>
    <row r="266" spans="12:12" x14ac:dyDescent="0.25">
      <c r="L266" s="204"/>
    </row>
    <row r="267" spans="12:12" x14ac:dyDescent="0.25">
      <c r="L267" s="204"/>
    </row>
    <row r="268" spans="12:12" x14ac:dyDescent="0.25">
      <c r="L268" s="204"/>
    </row>
    <row r="269" spans="12:12" x14ac:dyDescent="0.25">
      <c r="L269" s="204"/>
    </row>
    <row r="270" spans="12:12" x14ac:dyDescent="0.25">
      <c r="L270" s="204"/>
    </row>
    <row r="271" spans="12:12" x14ac:dyDescent="0.25">
      <c r="L271" s="204"/>
    </row>
    <row r="272" spans="12:12" x14ac:dyDescent="0.25">
      <c r="L272" s="204"/>
    </row>
    <row r="273" spans="12:12" x14ac:dyDescent="0.25">
      <c r="L273" s="204"/>
    </row>
    <row r="274" spans="12:12" x14ac:dyDescent="0.25">
      <c r="L274" s="204"/>
    </row>
    <row r="275" spans="12:12" x14ac:dyDescent="0.25">
      <c r="L275" s="204"/>
    </row>
    <row r="276" spans="12:12" x14ac:dyDescent="0.25">
      <c r="L276" s="204"/>
    </row>
    <row r="277" spans="12:12" x14ac:dyDescent="0.25">
      <c r="L277" s="204"/>
    </row>
    <row r="278" spans="12:12" x14ac:dyDescent="0.25">
      <c r="L278" s="204"/>
    </row>
    <row r="279" spans="12:12" x14ac:dyDescent="0.25">
      <c r="L279" s="204"/>
    </row>
    <row r="280" spans="12:12" x14ac:dyDescent="0.25">
      <c r="L280" s="204"/>
    </row>
    <row r="281" spans="12:12" x14ac:dyDescent="0.25">
      <c r="L281" s="204"/>
    </row>
    <row r="282" spans="12:12" x14ac:dyDescent="0.25">
      <c r="L282" s="204"/>
    </row>
    <row r="283" spans="12:12" x14ac:dyDescent="0.25">
      <c r="L283" s="204"/>
    </row>
    <row r="284" spans="12:12" x14ac:dyDescent="0.25">
      <c r="L284" s="204"/>
    </row>
    <row r="285" spans="12:12" x14ac:dyDescent="0.25">
      <c r="L285" s="204"/>
    </row>
    <row r="286" spans="12:12" x14ac:dyDescent="0.25">
      <c r="L286" s="204"/>
    </row>
    <row r="287" spans="12:12" x14ac:dyDescent="0.25">
      <c r="L287" s="204"/>
    </row>
    <row r="288" spans="12:12" x14ac:dyDescent="0.25">
      <c r="L288" s="204"/>
    </row>
    <row r="289" spans="12:12" x14ac:dyDescent="0.25">
      <c r="L289" s="204"/>
    </row>
    <row r="290" spans="12:12" x14ac:dyDescent="0.25">
      <c r="L290" s="204"/>
    </row>
    <row r="291" spans="12:12" x14ac:dyDescent="0.25">
      <c r="L291" s="204"/>
    </row>
    <row r="292" spans="12:12" x14ac:dyDescent="0.25">
      <c r="L292" s="204"/>
    </row>
    <row r="293" spans="12:12" x14ac:dyDescent="0.25">
      <c r="L293" s="204"/>
    </row>
    <row r="294" spans="12:12" x14ac:dyDescent="0.25">
      <c r="L294" s="204"/>
    </row>
    <row r="295" spans="12:12" x14ac:dyDescent="0.25">
      <c r="L295" s="204"/>
    </row>
    <row r="296" spans="12:12" x14ac:dyDescent="0.25">
      <c r="L296" s="204"/>
    </row>
    <row r="297" spans="12:12" x14ac:dyDescent="0.25">
      <c r="L297" s="204"/>
    </row>
    <row r="298" spans="12:12" x14ac:dyDescent="0.25">
      <c r="L298" s="204"/>
    </row>
    <row r="299" spans="12:12" x14ac:dyDescent="0.25">
      <c r="L299" s="204"/>
    </row>
    <row r="300" spans="12:12" x14ac:dyDescent="0.25">
      <c r="L300" s="204"/>
    </row>
    <row r="301" spans="12:12" x14ac:dyDescent="0.25">
      <c r="L301" s="204"/>
    </row>
    <row r="302" spans="12:12" x14ac:dyDescent="0.25">
      <c r="L302" s="204"/>
    </row>
    <row r="303" spans="12:12" x14ac:dyDescent="0.25">
      <c r="L303" s="204"/>
    </row>
    <row r="304" spans="12:12" x14ac:dyDescent="0.25">
      <c r="L304" s="204"/>
    </row>
    <row r="305" spans="12:12" x14ac:dyDescent="0.25">
      <c r="L305" s="204"/>
    </row>
    <row r="306" spans="12:12" x14ac:dyDescent="0.25">
      <c r="L306" s="204"/>
    </row>
    <row r="307" spans="12:12" x14ac:dyDescent="0.25">
      <c r="L307" s="204"/>
    </row>
    <row r="308" spans="12:12" x14ac:dyDescent="0.25">
      <c r="L308" s="204"/>
    </row>
    <row r="309" spans="12:12" x14ac:dyDescent="0.25">
      <c r="L309" s="204"/>
    </row>
    <row r="310" spans="12:12" x14ac:dyDescent="0.25">
      <c r="L310" s="204"/>
    </row>
    <row r="311" spans="12:12" x14ac:dyDescent="0.25">
      <c r="L311" s="204"/>
    </row>
    <row r="312" spans="12:12" x14ac:dyDescent="0.25">
      <c r="L312" s="204"/>
    </row>
    <row r="313" spans="12:12" x14ac:dyDescent="0.25">
      <c r="L313" s="204"/>
    </row>
    <row r="314" spans="12:12" x14ac:dyDescent="0.25">
      <c r="L314" s="204"/>
    </row>
    <row r="315" spans="12:12" x14ac:dyDescent="0.25">
      <c r="L315" s="204"/>
    </row>
    <row r="316" spans="12:12" x14ac:dyDescent="0.25">
      <c r="L316" s="204"/>
    </row>
    <row r="317" spans="12:12" x14ac:dyDescent="0.25">
      <c r="L317" s="204"/>
    </row>
    <row r="318" spans="12:12" x14ac:dyDescent="0.25">
      <c r="L318" s="204"/>
    </row>
    <row r="319" spans="12:12" x14ac:dyDescent="0.25">
      <c r="L319" s="204"/>
    </row>
    <row r="320" spans="12:12" x14ac:dyDescent="0.25">
      <c r="L320" s="204"/>
    </row>
    <row r="321" spans="12:12" x14ac:dyDescent="0.25">
      <c r="L321" s="204"/>
    </row>
    <row r="322" spans="12:12" x14ac:dyDescent="0.25">
      <c r="L322" s="204"/>
    </row>
    <row r="323" spans="12:12" x14ac:dyDescent="0.25">
      <c r="L323" s="204"/>
    </row>
    <row r="324" spans="12:12" x14ac:dyDescent="0.25">
      <c r="L324" s="204"/>
    </row>
    <row r="325" spans="12:12" x14ac:dyDescent="0.25">
      <c r="L325" s="204"/>
    </row>
    <row r="326" spans="12:12" x14ac:dyDescent="0.25">
      <c r="L326" s="204"/>
    </row>
    <row r="327" spans="12:12" x14ac:dyDescent="0.25">
      <c r="L327" s="204"/>
    </row>
    <row r="328" spans="12:12" x14ac:dyDescent="0.25">
      <c r="L328" s="204"/>
    </row>
    <row r="329" spans="12:12" x14ac:dyDescent="0.25">
      <c r="L329" s="204"/>
    </row>
    <row r="330" spans="12:12" x14ac:dyDescent="0.25">
      <c r="L330" s="204"/>
    </row>
    <row r="331" spans="12:12" x14ac:dyDescent="0.25">
      <c r="L331" s="204"/>
    </row>
    <row r="332" spans="12:12" x14ac:dyDescent="0.25">
      <c r="L332" s="204"/>
    </row>
    <row r="333" spans="12:12" x14ac:dyDescent="0.25">
      <c r="L333" s="204"/>
    </row>
    <row r="334" spans="12:12" x14ac:dyDescent="0.25">
      <c r="L334" s="204"/>
    </row>
    <row r="335" spans="12:12" x14ac:dyDescent="0.25">
      <c r="L335" s="204"/>
    </row>
    <row r="336" spans="12:12" x14ac:dyDescent="0.25">
      <c r="L336" s="204"/>
    </row>
    <row r="337" spans="12:12" x14ac:dyDescent="0.25">
      <c r="L337" s="204"/>
    </row>
    <row r="338" spans="12:12" x14ac:dyDescent="0.25">
      <c r="L338" s="204"/>
    </row>
    <row r="339" spans="12:12" x14ac:dyDescent="0.25">
      <c r="L339" s="204"/>
    </row>
    <row r="340" spans="12:12" x14ac:dyDescent="0.25">
      <c r="L340" s="204"/>
    </row>
    <row r="341" spans="12:12" x14ac:dyDescent="0.25">
      <c r="L341" s="204"/>
    </row>
    <row r="342" spans="12:12" x14ac:dyDescent="0.25">
      <c r="L342" s="204"/>
    </row>
    <row r="343" spans="12:12" x14ac:dyDescent="0.25">
      <c r="L343" s="204"/>
    </row>
    <row r="344" spans="12:12" x14ac:dyDescent="0.25">
      <c r="L344" s="204"/>
    </row>
    <row r="345" spans="12:12" x14ac:dyDescent="0.25">
      <c r="L345" s="204"/>
    </row>
    <row r="346" spans="12:12" x14ac:dyDescent="0.25">
      <c r="L346" s="204"/>
    </row>
    <row r="347" spans="12:12" x14ac:dyDescent="0.25">
      <c r="L347" s="204"/>
    </row>
    <row r="348" spans="12:12" x14ac:dyDescent="0.25">
      <c r="L348" s="204"/>
    </row>
    <row r="349" spans="12:12" x14ac:dyDescent="0.25">
      <c r="L349" s="204"/>
    </row>
    <row r="350" spans="12:12" x14ac:dyDescent="0.25">
      <c r="L350" s="204"/>
    </row>
    <row r="351" spans="12:12" x14ac:dyDescent="0.25">
      <c r="L351" s="204"/>
    </row>
    <row r="352" spans="12:12" x14ac:dyDescent="0.25">
      <c r="L352" s="204"/>
    </row>
    <row r="353" spans="12:12" x14ac:dyDescent="0.25">
      <c r="L353" s="204"/>
    </row>
    <row r="354" spans="12:12" x14ac:dyDescent="0.25">
      <c r="L354" s="204"/>
    </row>
    <row r="355" spans="12:12" x14ac:dyDescent="0.25">
      <c r="L355" s="204"/>
    </row>
    <row r="356" spans="12:12" x14ac:dyDescent="0.25">
      <c r="L356" s="204"/>
    </row>
    <row r="357" spans="12:12" x14ac:dyDescent="0.25">
      <c r="L357" s="204"/>
    </row>
    <row r="358" spans="12:12" x14ac:dyDescent="0.25">
      <c r="L358" s="204"/>
    </row>
    <row r="359" spans="12:12" x14ac:dyDescent="0.25">
      <c r="L359" s="204"/>
    </row>
    <row r="360" spans="12:12" x14ac:dyDescent="0.25">
      <c r="L360" s="204"/>
    </row>
    <row r="361" spans="12:12" x14ac:dyDescent="0.25">
      <c r="L361" s="204"/>
    </row>
    <row r="362" spans="12:12" x14ac:dyDescent="0.25">
      <c r="L362" s="204"/>
    </row>
    <row r="363" spans="12:12" x14ac:dyDescent="0.25">
      <c r="L363" s="204"/>
    </row>
    <row r="364" spans="12:12" x14ac:dyDescent="0.25">
      <c r="L364" s="204"/>
    </row>
    <row r="365" spans="12:12" x14ac:dyDescent="0.25">
      <c r="L365" s="204"/>
    </row>
    <row r="366" spans="12:12" x14ac:dyDescent="0.25">
      <c r="L366" s="204"/>
    </row>
    <row r="367" spans="12:12" x14ac:dyDescent="0.25">
      <c r="L367" s="204"/>
    </row>
    <row r="368" spans="12:12" x14ac:dyDescent="0.25">
      <c r="L368" s="204"/>
    </row>
    <row r="369" spans="12:12" x14ac:dyDescent="0.25">
      <c r="L369" s="204"/>
    </row>
    <row r="370" spans="12:12" x14ac:dyDescent="0.25">
      <c r="L370" s="204"/>
    </row>
    <row r="371" spans="12:12" x14ac:dyDescent="0.25">
      <c r="L371" s="204"/>
    </row>
    <row r="372" spans="12:12" x14ac:dyDescent="0.25">
      <c r="L372" s="204"/>
    </row>
    <row r="373" spans="12:12" x14ac:dyDescent="0.25">
      <c r="L373" s="204"/>
    </row>
    <row r="374" spans="12:12" x14ac:dyDescent="0.25">
      <c r="L374" s="204"/>
    </row>
    <row r="375" spans="12:12" x14ac:dyDescent="0.25">
      <c r="L375" s="204"/>
    </row>
    <row r="376" spans="12:12" x14ac:dyDescent="0.25">
      <c r="L376" s="204"/>
    </row>
    <row r="377" spans="12:12" x14ac:dyDescent="0.25">
      <c r="L377" s="204"/>
    </row>
    <row r="378" spans="12:12" x14ac:dyDescent="0.25">
      <c r="L378" s="204"/>
    </row>
    <row r="379" spans="12:12" x14ac:dyDescent="0.25">
      <c r="L379" s="204"/>
    </row>
    <row r="380" spans="12:12" x14ac:dyDescent="0.25">
      <c r="L380" s="204"/>
    </row>
    <row r="381" spans="12:12" x14ac:dyDescent="0.25">
      <c r="L381" s="204"/>
    </row>
    <row r="382" spans="12:12" x14ac:dyDescent="0.25">
      <c r="L382" s="204"/>
    </row>
    <row r="383" spans="12:12" x14ac:dyDescent="0.25">
      <c r="L383" s="204"/>
    </row>
    <row r="384" spans="12:12" x14ac:dyDescent="0.25">
      <c r="L384" s="204"/>
    </row>
    <row r="385" spans="12:12" x14ac:dyDescent="0.25">
      <c r="L385" s="204"/>
    </row>
    <row r="386" spans="12:12" x14ac:dyDescent="0.25">
      <c r="L386" s="204"/>
    </row>
    <row r="387" spans="12:12" x14ac:dyDescent="0.25">
      <c r="L387" s="204"/>
    </row>
    <row r="388" spans="12:12" x14ac:dyDescent="0.25">
      <c r="L388" s="204"/>
    </row>
    <row r="389" spans="12:12" x14ac:dyDescent="0.25">
      <c r="L389" s="204"/>
    </row>
    <row r="390" spans="12:12" x14ac:dyDescent="0.25">
      <c r="L390" s="204"/>
    </row>
    <row r="391" spans="12:12" x14ac:dyDescent="0.25">
      <c r="L391" s="216"/>
    </row>
    <row r="392" spans="12:12" x14ac:dyDescent="0.25">
      <c r="L392" s="216"/>
    </row>
    <row r="393" spans="12:12" x14ac:dyDescent="0.25">
      <c r="L393" s="216"/>
    </row>
    <row r="394" spans="12:12" x14ac:dyDescent="0.25">
      <c r="L394" s="216"/>
    </row>
    <row r="395" spans="12:12" x14ac:dyDescent="0.25">
      <c r="L395" s="216"/>
    </row>
    <row r="396" spans="12:12" x14ac:dyDescent="0.25">
      <c r="L396" s="216"/>
    </row>
    <row r="397" spans="12:12" x14ac:dyDescent="0.25">
      <c r="L397" s="216"/>
    </row>
    <row r="398" spans="12:12" x14ac:dyDescent="0.25">
      <c r="L398" s="216"/>
    </row>
    <row r="399" spans="12:12" x14ac:dyDescent="0.25">
      <c r="L399" s="216"/>
    </row>
    <row r="400" spans="12:12" x14ac:dyDescent="0.25">
      <c r="L400" s="216"/>
    </row>
    <row r="401" spans="12:12" x14ac:dyDescent="0.25">
      <c r="L401" s="216"/>
    </row>
    <row r="402" spans="12:12" x14ac:dyDescent="0.25">
      <c r="L402" s="216"/>
    </row>
    <row r="403" spans="12:12" x14ac:dyDescent="0.25">
      <c r="L403" s="216"/>
    </row>
    <row r="404" spans="12:12" x14ac:dyDescent="0.25">
      <c r="L404" s="216"/>
    </row>
    <row r="405" spans="12:12" x14ac:dyDescent="0.25">
      <c r="L405" s="216"/>
    </row>
    <row r="406" spans="12:12" x14ac:dyDescent="0.25">
      <c r="L406" s="216"/>
    </row>
    <row r="407" spans="12:12" x14ac:dyDescent="0.25">
      <c r="L407" s="216"/>
    </row>
    <row r="408" spans="12:12" x14ac:dyDescent="0.25">
      <c r="L408" s="216"/>
    </row>
    <row r="409" spans="12:12" x14ac:dyDescent="0.25">
      <c r="L409" s="216"/>
    </row>
    <row r="410" spans="12:12" x14ac:dyDescent="0.25">
      <c r="L410" s="216"/>
    </row>
    <row r="411" spans="12:12" x14ac:dyDescent="0.25">
      <c r="L411" s="216"/>
    </row>
    <row r="412" spans="12:12" x14ac:dyDescent="0.25">
      <c r="L412" s="216"/>
    </row>
    <row r="413" spans="12:12" x14ac:dyDescent="0.25">
      <c r="L413" s="216"/>
    </row>
    <row r="414" spans="12:12" x14ac:dyDescent="0.25">
      <c r="L414" s="216"/>
    </row>
    <row r="415" spans="12:12" x14ac:dyDescent="0.25">
      <c r="L415" s="216"/>
    </row>
    <row r="416" spans="12:12" x14ac:dyDescent="0.25">
      <c r="L416" s="216"/>
    </row>
    <row r="417" spans="12:12" x14ac:dyDescent="0.25">
      <c r="L417" s="216"/>
    </row>
    <row r="418" spans="12:12" x14ac:dyDescent="0.25">
      <c r="L418" s="216"/>
    </row>
    <row r="419" spans="12:12" x14ac:dyDescent="0.25">
      <c r="L419" s="216"/>
    </row>
    <row r="420" spans="12:12" x14ac:dyDescent="0.25">
      <c r="L420" s="216"/>
    </row>
    <row r="421" spans="12:12" x14ac:dyDescent="0.25">
      <c r="L421" s="216"/>
    </row>
    <row r="422" spans="12:12" x14ac:dyDescent="0.25">
      <c r="L422" s="216"/>
    </row>
    <row r="423" spans="12:12" x14ac:dyDescent="0.25">
      <c r="L423" s="216"/>
    </row>
    <row r="424" spans="12:12" x14ac:dyDescent="0.25">
      <c r="L424" s="216"/>
    </row>
    <row r="425" spans="12:12" x14ac:dyDescent="0.25">
      <c r="L425" s="216"/>
    </row>
    <row r="426" spans="12:12" x14ac:dyDescent="0.25">
      <c r="L426" s="216"/>
    </row>
    <row r="427" spans="12:12" x14ac:dyDescent="0.25">
      <c r="L427" s="216"/>
    </row>
    <row r="428" spans="12:12" x14ac:dyDescent="0.25">
      <c r="L428" s="216"/>
    </row>
    <row r="429" spans="12:12" x14ac:dyDescent="0.25">
      <c r="L429" s="216"/>
    </row>
    <row r="430" spans="12:12" x14ac:dyDescent="0.25">
      <c r="L430" s="216"/>
    </row>
  </sheetData>
  <sheetProtection sheet="1" objects="1" scenarios="1"/>
  <autoFilter ref="A2:L2" xr:uid="{6AE782DA-F692-480B-ADC6-0C29B429169C}"/>
  <mergeCells count="30">
    <mergeCell ref="B63:B64"/>
    <mergeCell ref="B3:B14"/>
    <mergeCell ref="B15:B16"/>
    <mergeCell ref="B19:B21"/>
    <mergeCell ref="B59:B62"/>
    <mergeCell ref="B24:B28"/>
    <mergeCell ref="B31:B33"/>
    <mergeCell ref="B34:B36"/>
    <mergeCell ref="B37:B41"/>
    <mergeCell ref="B42:B44"/>
    <mergeCell ref="B17:B18"/>
    <mergeCell ref="B22:B23"/>
    <mergeCell ref="B29:B30"/>
    <mergeCell ref="B54:B55"/>
    <mergeCell ref="A1:D1"/>
    <mergeCell ref="B81:B84"/>
    <mergeCell ref="B85:B87"/>
    <mergeCell ref="B88:B89"/>
    <mergeCell ref="A3:A23"/>
    <mergeCell ref="A24:A36"/>
    <mergeCell ref="A37:A51"/>
    <mergeCell ref="A52:A58"/>
    <mergeCell ref="A59:A71"/>
    <mergeCell ref="A72:A89"/>
    <mergeCell ref="B65:B69"/>
    <mergeCell ref="B72:B73"/>
    <mergeCell ref="B74:B78"/>
    <mergeCell ref="B79:B80"/>
    <mergeCell ref="B45:B50"/>
    <mergeCell ref="B52:B53"/>
  </mergeCells>
  <dataValidations count="1">
    <dataValidation type="list" allowBlank="1" showInputMessage="1" showErrorMessage="1" sqref="L3:L89" xr:uid="{CF759972-3AF3-4EB0-B0C6-1E49F7CFE617}">
      <formula1>"Nivel 1,Nivel 2,Nivel 3,Nivel 4,Nivel 5,Nivel 6,NA"</formula1>
    </dataValidation>
  </dataValidations>
  <hyperlinks>
    <hyperlink ref="E29" r:id="rId1" display="https://www.dane.gov.co/index.php/estadistica" xr:uid="{782CF6CF-C5F1-4C63-91A2-A09D82745FDF}"/>
    <hyperlink ref="E34" r:id="rId2" location="certificados" display="https://www.dane.gov.co/index.php/estadisticas-por-tema/demografia-y-poblacion/nacimientos-y-defunciones#certificados" xr:uid="{70741648-7CF3-4523-9181-F79AC51EA482}"/>
    <hyperlink ref="E30" r:id="rId3" display="https://www.dane.gov.co/index.php/estadistica" xr:uid="{A1DADE97-8999-4727-BBE4-A7FCE3EDE6A8}"/>
  </hyperlinks>
  <pageMargins left="0.7" right="0.7" top="0.75" bottom="0.75" header="0.3" footer="0.3"/>
  <pageSetup orientation="portrait" r:id="rId4"/>
  <drawing r:id="rId5"/>
  <legacy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AEDC30DDED8004BAAAF25CD29F53EA3" ma:contentTypeVersion="13" ma:contentTypeDescription="Crear nuevo documento." ma:contentTypeScope="" ma:versionID="fe23db264505bf5a34b8c9de51f5489e">
  <xsd:schema xmlns:xsd="http://www.w3.org/2001/XMLSchema" xmlns:xs="http://www.w3.org/2001/XMLSchema" xmlns:p="http://schemas.microsoft.com/office/2006/metadata/properties" xmlns:ns3="a82522c2-94a2-4b23-b3c8-371d7a88ee2e" xmlns:ns4="b9ad30f7-f2d9-477a-9d5f-6f8b57804529" targetNamespace="http://schemas.microsoft.com/office/2006/metadata/properties" ma:root="true" ma:fieldsID="0dce95ecbbddc6fe06f5fe031a090f43" ns3:_="" ns4:_="">
    <xsd:import namespace="a82522c2-94a2-4b23-b3c8-371d7a88ee2e"/>
    <xsd:import namespace="b9ad30f7-f2d9-477a-9d5f-6f8b5780452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EventHashCode" minOccurs="0"/>
                <xsd:element ref="ns4:MediaServiceGenerationTime" minOccurs="0"/>
                <xsd:element ref="ns4:MediaServiceAutoTags" minOccurs="0"/>
                <xsd:element ref="ns4:MediaServiceOCR" minOccurs="0"/>
                <xsd:element ref="ns4:MediaServiceAutoKeyPoints" minOccurs="0"/>
                <xsd:element ref="ns4:MediaServiceKeyPoints"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2522c2-94a2-4b23-b3c8-371d7a88ee2e"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ad30f7-f2d9-477a-9d5f-6f8b5780452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1482F3-ADBD-4F06-BC95-4FA3DED6E7F8}">
  <ds:schemaRefs>
    <ds:schemaRef ds:uri="b9ad30f7-f2d9-477a-9d5f-6f8b57804529"/>
    <ds:schemaRef ds:uri="http://purl.org/dc/dcmitype/"/>
    <ds:schemaRef ds:uri="http://schemas.openxmlformats.org/package/2006/metadata/core-properties"/>
    <ds:schemaRef ds:uri="http://schemas.microsoft.com/office/2006/metadata/properties"/>
    <ds:schemaRef ds:uri="http://schemas.microsoft.com/office/2006/documentManagement/types"/>
    <ds:schemaRef ds:uri="http://www.w3.org/XML/1998/namespace"/>
    <ds:schemaRef ds:uri="a82522c2-94a2-4b23-b3c8-371d7a88ee2e"/>
    <ds:schemaRef ds:uri="http://purl.org/dc/elements/1.1/"/>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9761E949-C7A8-4442-8381-B58EECCBD365}">
  <ds:schemaRefs>
    <ds:schemaRef ds:uri="http://schemas.microsoft.com/sharepoint/v3/contenttype/forms"/>
  </ds:schemaRefs>
</ds:datastoreItem>
</file>

<file path=customXml/itemProps3.xml><?xml version="1.0" encoding="utf-8"?>
<ds:datastoreItem xmlns:ds="http://schemas.openxmlformats.org/officeDocument/2006/customXml" ds:itemID="{366E2E37-716D-4627-A21D-24E63E1810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2522c2-94a2-4b23-b3c8-371d7a88ee2e"/>
    <ds:schemaRef ds:uri="b9ad30f7-f2d9-477a-9d5f-6f8b578045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Percepción_IDOM</vt:lpstr>
      <vt:lpstr>Medición de capacidades</vt:lpstr>
      <vt:lpstr>Medición de Percepción</vt:lpstr>
      <vt:lpstr>Medición de resultados.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2020-11-24T16:19:51Z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0x010100CAEDC30DDED8004BAAAF25CD29F53EA3</vt:lpwstr>
  </property>
</Properties>
</file>